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sbno.sharepoint.com/sites/Seksjonfornringslivetsutvikling-Indikatorrapporten/Shared Documents/Indikatorrapporten/Indikatorrapporten 2025/Tabelldel 2025/"/>
    </mc:Choice>
  </mc:AlternateContent>
  <xr:revisionPtr revIDLastSave="41" documentId="8_{E019B2C3-27C2-49B9-9CB6-C4B591FD08B9}" xr6:coauthVersionLast="47" xr6:coauthVersionMax="47" xr10:uidLastSave="{9EC42494-2D9B-4350-8334-D0B93250AF4A}"/>
  <bookViews>
    <workbookView xWindow="-120" yWindow="-120" windowWidth="29040" windowHeight="15720" activeTab="7" xr2:uid="{00000000-000D-0000-FFFF-FFFF00000000}"/>
  </bookViews>
  <sheets>
    <sheet name="Innhold" sheetId="10" r:id="rId1"/>
    <sheet name="A.8.1" sheetId="6" r:id="rId2"/>
    <sheet name="A.8.2" sheetId="2" r:id="rId3"/>
    <sheet name="A.8.3" sheetId="7" r:id="rId4"/>
    <sheet name="A.8.4" sheetId="3" r:id="rId5"/>
    <sheet name="A.8.5" sheetId="8" r:id="rId6"/>
    <sheet name="A.8.6" sheetId="9" r:id="rId7"/>
    <sheet name="A.8.7" sheetId="11" r:id="rId8"/>
  </sheets>
  <definedNames>
    <definedName name="_xlnm.Print_Area" localSheetId="1">'A.8.1'!$A$1:$H$17</definedName>
    <definedName name="_xlnm.Print_Area" localSheetId="2">'A.8.2'!$A$1:$K$19</definedName>
    <definedName name="_xlnm.Print_Area" localSheetId="3">'A.8.3'!$A$1:$H$23</definedName>
    <definedName name="_xlnm.Print_Area" localSheetId="4">'A.8.4'!$A$1:$K$24</definedName>
    <definedName name="_xlnm.Print_Area" localSheetId="5">'A.8.5'!$A$1:$E$16</definedName>
    <definedName name="_xlnm.Print_Area" localSheetId="6">'A.8.6'!$A$1:$E$24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2" i="2" l="1"/>
  <c r="C9" i="2"/>
  <c r="C15" i="3" l="1"/>
  <c r="F8" i="11" l="1"/>
  <c r="I8" i="11" s="1"/>
  <c r="F9" i="11"/>
  <c r="I9" i="11" s="1"/>
  <c r="F10" i="11"/>
  <c r="I10" i="11" s="1"/>
  <c r="F7" i="11"/>
  <c r="I7" i="11" s="1"/>
  <c r="F13" i="11"/>
  <c r="I13" i="11" s="1"/>
  <c r="F12" i="11"/>
  <c r="B13" i="11"/>
  <c r="E13" i="11" s="1"/>
  <c r="B12" i="11"/>
  <c r="E12" i="11" s="1"/>
  <c r="H11" i="11"/>
  <c r="H14" i="11" s="1"/>
  <c r="G11" i="11"/>
  <c r="G14" i="11" s="1"/>
  <c r="C11" i="11"/>
  <c r="C14" i="11" s="1"/>
  <c r="D11" i="11"/>
  <c r="D14" i="11" s="1"/>
  <c r="B8" i="11"/>
  <c r="E8" i="11" s="1"/>
  <c r="B9" i="11"/>
  <c r="E9" i="11" s="1"/>
  <c r="B10" i="11"/>
  <c r="E10" i="11" s="1"/>
  <c r="B7" i="11"/>
  <c r="C11" i="9"/>
  <c r="C14" i="9" s="1"/>
  <c r="D11" i="9"/>
  <c r="D14" i="9" s="1"/>
  <c r="E11" i="9"/>
  <c r="E14" i="9" s="1"/>
  <c r="B11" i="9"/>
  <c r="B14" i="9" s="1"/>
  <c r="C10" i="8"/>
  <c r="D10" i="8"/>
  <c r="E10" i="8"/>
  <c r="B10" i="8"/>
  <c r="F15" i="3"/>
  <c r="B15" i="3" s="1"/>
  <c r="F14" i="3"/>
  <c r="D13" i="3"/>
  <c r="D16" i="3" s="1"/>
  <c r="E13" i="3"/>
  <c r="E16" i="3" s="1"/>
  <c r="G13" i="3"/>
  <c r="G16" i="3" s="1"/>
  <c r="H13" i="3"/>
  <c r="H16" i="3" s="1"/>
  <c r="I13" i="3"/>
  <c r="I16" i="3" s="1"/>
  <c r="J13" i="3"/>
  <c r="J16" i="3" s="1"/>
  <c r="K13" i="3"/>
  <c r="K16" i="3" s="1"/>
  <c r="F10" i="3"/>
  <c r="F11" i="3"/>
  <c r="F12" i="3"/>
  <c r="F9" i="3"/>
  <c r="C14" i="3"/>
  <c r="C10" i="3"/>
  <c r="C11" i="3"/>
  <c r="C12" i="3"/>
  <c r="C9" i="3"/>
  <c r="D11" i="6"/>
  <c r="E11" i="6"/>
  <c r="G11" i="6"/>
  <c r="H11" i="6"/>
  <c r="F9" i="6"/>
  <c r="F10" i="6"/>
  <c r="F8" i="6"/>
  <c r="C9" i="6"/>
  <c r="C10" i="6"/>
  <c r="C8" i="6"/>
  <c r="D12" i="2"/>
  <c r="E12" i="2"/>
  <c r="G12" i="2"/>
  <c r="H12" i="2"/>
  <c r="I12" i="2"/>
  <c r="J12" i="2"/>
  <c r="K12" i="2"/>
  <c r="F10" i="2"/>
  <c r="F11" i="2"/>
  <c r="F9" i="2"/>
  <c r="C10" i="2"/>
  <c r="C11" i="2"/>
  <c r="C8" i="7"/>
  <c r="C9" i="7"/>
  <c r="C10" i="7"/>
  <c r="C11" i="7"/>
  <c r="F14" i="7"/>
  <c r="F13" i="7"/>
  <c r="C14" i="7"/>
  <c r="C13" i="7"/>
  <c r="D12" i="7"/>
  <c r="D15" i="7" s="1"/>
  <c r="E12" i="7"/>
  <c r="E15" i="7" s="1"/>
  <c r="G12" i="7"/>
  <c r="G15" i="7" s="1"/>
  <c r="H12" i="7"/>
  <c r="H15" i="7" s="1"/>
  <c r="F9" i="7"/>
  <c r="F10" i="7"/>
  <c r="F11" i="7"/>
  <c r="F8" i="7"/>
  <c r="F13" i="3" l="1"/>
  <c r="F16" i="3"/>
  <c r="B10" i="3"/>
  <c r="B11" i="2"/>
  <c r="B14" i="3"/>
  <c r="B11" i="3"/>
  <c r="B9" i="2"/>
  <c r="B13" i="7"/>
  <c r="B14" i="7"/>
  <c r="F11" i="11"/>
  <c r="I11" i="11" s="1"/>
  <c r="B11" i="11"/>
  <c r="E11" i="11" s="1"/>
  <c r="E7" i="11"/>
  <c r="I12" i="11"/>
  <c r="B12" i="3"/>
  <c r="C13" i="3"/>
  <c r="C16" i="3" s="1"/>
  <c r="B9" i="3"/>
  <c r="B8" i="6"/>
  <c r="F11" i="6"/>
  <c r="C11" i="6"/>
  <c r="B10" i="6"/>
  <c r="B9" i="6"/>
  <c r="F12" i="2"/>
  <c r="B10" i="2"/>
  <c r="B11" i="7"/>
  <c r="B10" i="7"/>
  <c r="B9" i="7"/>
  <c r="F12" i="7"/>
  <c r="F15" i="7" s="1"/>
  <c r="C12" i="7"/>
  <c r="C15" i="7" s="1"/>
  <c r="B8" i="7"/>
  <c r="C10" i="10"/>
  <c r="B10" i="10"/>
  <c r="B9" i="10"/>
  <c r="B12" i="2" l="1"/>
  <c r="B11" i="6"/>
  <c r="B13" i="3"/>
  <c r="B16" i="3" s="1"/>
  <c r="F14" i="11"/>
  <c r="I14" i="11" s="1"/>
  <c r="B14" i="11"/>
  <c r="E14" i="11" s="1"/>
  <c r="B12" i="7"/>
  <c r="B15" i="7" s="1"/>
  <c r="C9" i="10"/>
  <c r="C8" i="10"/>
  <c r="C7" i="10"/>
  <c r="C6" i="10"/>
  <c r="C5" i="10"/>
  <c r="C4" i="10"/>
  <c r="B8" i="10" l="1"/>
  <c r="B7" i="10"/>
  <c r="B6" i="10"/>
  <c r="B5" i="10"/>
  <c r="B4" i="10"/>
</calcChain>
</file>

<file path=xl/sharedStrings.xml><?xml version="1.0" encoding="utf-8"?>
<sst xmlns="http://schemas.openxmlformats.org/spreadsheetml/2006/main" count="214" uniqueCount="98">
  <si>
    <t>Nummer</t>
  </si>
  <si>
    <t>Tittel</t>
  </si>
  <si>
    <t>Merknad</t>
  </si>
  <si>
    <t>A.8.1</t>
  </si>
  <si>
    <t>A.8.2</t>
  </si>
  <si>
    <t>A.8.3</t>
  </si>
  <si>
    <t>A.8.4</t>
  </si>
  <si>
    <t>A.8.5</t>
  </si>
  <si>
    <t>A.8.6</t>
  </si>
  <si>
    <t>A.8.7</t>
  </si>
  <si>
    <t>Tabell A.8.1</t>
  </si>
  <si>
    <t xml:space="preserve">
</t>
  </si>
  <si>
    <t>Driftsutgifter</t>
  </si>
  <si>
    <t>Kapitalutgifter</t>
  </si>
  <si>
    <t>Totalt</t>
  </si>
  <si>
    <t>Lønn</t>
  </si>
  <si>
    <t>Annen drift</t>
  </si>
  <si>
    <t>Utstyr og</t>
  </si>
  <si>
    <t>Bygg og anlegg</t>
  </si>
  <si>
    <t>Type</t>
  </si>
  <si>
    <t>instrumenter</t>
  </si>
  <si>
    <t>Næringslivsrettede institutter</t>
  </si>
  <si>
    <t>Offentlig rettede institutter</t>
  </si>
  <si>
    <r>
      <t>Herav: Helseforetak uten universitetssykehusfunksjoner</t>
    </r>
    <r>
      <rPr>
        <vertAlign val="superscript"/>
        <sz val="10"/>
        <rFont val="Arial"/>
        <family val="2"/>
      </rPr>
      <t>1</t>
    </r>
  </si>
  <si>
    <t>Kilde: SSB/FoU-statistikk</t>
  </si>
  <si>
    <r>
      <t>1</t>
    </r>
    <r>
      <rPr>
        <sz val="8"/>
        <rFont val="Arial"/>
        <family val="2"/>
      </rPr>
      <t xml:space="preserve"> Omfatter også private, ideelle sykehus med driftsavtale med et regionalt helseforetak.</t>
    </r>
  </si>
  <si>
    <t>Tabell A.8.2</t>
  </si>
  <si>
    <t xml:space="preserve">
Totalt</t>
  </si>
  <si>
    <t>Næringslivet</t>
  </si>
  <si>
    <t>Offentlige kilder</t>
  </si>
  <si>
    <t xml:space="preserve">
Andre</t>
  </si>
  <si>
    <t>Utland</t>
  </si>
  <si>
    <t xml:space="preserve">Industri 
</t>
  </si>
  <si>
    <t>Oljeselskaper</t>
  </si>
  <si>
    <t>Dep., fylker,
kommuner
og off. fond</t>
  </si>
  <si>
    <t>Forskningsråd</t>
  </si>
  <si>
    <t>Andre</t>
  </si>
  <si>
    <t>Herav: EU-</t>
  </si>
  <si>
    <t xml:space="preserve">og øvrig </t>
  </si>
  <si>
    <t>kommuner</t>
  </si>
  <si>
    <t>kommisjonen</t>
  </si>
  <si>
    <t>næringsliv</t>
  </si>
  <si>
    <t>og off. fond</t>
  </si>
  <si>
    <r>
      <t>1</t>
    </r>
    <r>
      <rPr>
        <sz val="8"/>
        <rFont val="Arial"/>
        <family val="2"/>
      </rPr>
      <t xml:space="preserve"> Omfatter også  private, ideelle sykehus med driftsavtale med et regionalt helseforetak.</t>
    </r>
  </si>
  <si>
    <t>Tabell A.8.3</t>
  </si>
  <si>
    <t>Instituttgrupper</t>
  </si>
  <si>
    <t>Primærnæringsinstitutter</t>
  </si>
  <si>
    <t>Teknisk-industrielle institutter</t>
  </si>
  <si>
    <t>Miljøinstitutter</t>
  </si>
  <si>
    <t>Samfunnsvitenskapelige institutter</t>
  </si>
  <si>
    <r>
      <t>Sum forskningsinstitutter</t>
    </r>
    <r>
      <rPr>
        <b/>
        <vertAlign val="superscript"/>
        <sz val="10"/>
        <rFont val="Arial"/>
        <family val="2"/>
      </rPr>
      <t>1</t>
    </r>
  </si>
  <si>
    <r>
      <t>Helseforetak uten universitetssykehusfunksjoner</t>
    </r>
    <r>
      <rPr>
        <vertAlign val="superscript"/>
        <sz val="10"/>
        <rFont val="Arial"/>
        <family val="2"/>
      </rPr>
      <t>2</t>
    </r>
  </si>
  <si>
    <r>
      <t>Andre institusjoner</t>
    </r>
    <r>
      <rPr>
        <vertAlign val="superscript"/>
        <sz val="10"/>
        <rFont val="Arial"/>
        <family val="2"/>
      </rPr>
      <t>3</t>
    </r>
  </si>
  <si>
    <r>
      <t>1</t>
    </r>
    <r>
      <rPr>
        <sz val="8"/>
        <rFont val="Arial"/>
        <family val="2"/>
      </rPr>
      <t xml:space="preserve"> Omfatter forskningsinstitutter underlagt Retningslinjer for statlig grunnbevilgning til forskningsinstitutter og forskningskonsern.</t>
    </r>
  </si>
  <si>
    <r>
      <t>2</t>
    </r>
    <r>
      <rPr>
        <sz val="8"/>
        <rFont val="Arial"/>
        <family val="2"/>
      </rPr>
      <t xml:space="preserve"> Omfatter også private, ideelle sykehus med driftsavtale med et regionalt helseforetak.</t>
    </r>
  </si>
  <si>
    <r>
      <t xml:space="preserve">3 </t>
    </r>
    <r>
      <rPr>
        <sz val="8"/>
        <rFont val="Arial"/>
        <family val="2"/>
      </rPr>
      <t xml:space="preserve">Omfatter forskningsinstitutter som </t>
    </r>
    <r>
      <rPr>
        <i/>
        <sz val="8"/>
        <rFont val="Arial"/>
        <family val="2"/>
      </rPr>
      <t>ikke</t>
    </r>
    <r>
      <rPr>
        <sz val="8"/>
        <rFont val="Arial"/>
        <family val="2"/>
      </rPr>
      <t xml:space="preserve"> er omfattet av Retningslinjer for statlig grunnbevilgning til forskningsinstitutter og forskningskonsern, og andre institusjoner med FoU-virksomhet.</t>
    </r>
  </si>
  <si>
    <t>Tabell A.8.4</t>
  </si>
  <si>
    <t xml:space="preserve">Dep., fylker,
</t>
  </si>
  <si>
    <t>Tabell A.8.5</t>
  </si>
  <si>
    <t>FoU-personale</t>
  </si>
  <si>
    <t>FoU-årsverk</t>
  </si>
  <si>
    <t>Forskere/faglig personale</t>
  </si>
  <si>
    <t>Tabell A.8.6</t>
  </si>
  <si>
    <t>Tabell A.8.7</t>
  </si>
  <si>
    <t>Forskere med doktorgrad</t>
  </si>
  <si>
    <t>Forskere uten doktorgrad</t>
  </si>
  <si>
    <t>Kvinner</t>
  </si>
  <si>
    <t>Menn</t>
  </si>
  <si>
    <t>Kvinneandel</t>
  </si>
  <si>
    <t>Kilde: SSB, FoU-statistikk</t>
  </si>
  <si>
    <t/>
  </si>
  <si>
    <t>https://www.ssb.no/statbank/table/13518/</t>
  </si>
  <si>
    <t>https://www.ssb.no/statbank/table/13517/</t>
  </si>
  <si>
    <t>https://www.ssb.no/statbank/table/13519/</t>
  </si>
  <si>
    <t>https://www.ssb.no/statbank/table/13516/</t>
  </si>
  <si>
    <t>FoU-personale finnes ikke i statistikkbanken etter gruppe av institutter</t>
  </si>
  <si>
    <t>Inngår ikke i SSBs statistikkbank.</t>
  </si>
  <si>
    <t>Kun driftsutgifter til FoU, ekskl. spesifisering av næringsliv og EU.</t>
  </si>
  <si>
    <t>Ekskl. spesifisering av næringslivet.</t>
  </si>
  <si>
    <t>Kun FoU-årsverk.</t>
  </si>
  <si>
    <t>Innhold og tegnforklaring</t>
  </si>
  <si>
    <t>Totale FoU-utgifter i instituttsektoren etter utgiftstype, fordelt på offentlig rettede og næringslivsrettede institutter i 2023. Mill. kr.</t>
  </si>
  <si>
    <t>Totale FoU-utgifter i instituttsektoren etter finansieringskilde, fordelt på offentlig rettede og næringslivsrettede institutter i 2023. Mill. kr.</t>
  </si>
  <si>
    <t>Totale FoU-utgifter i instituttsektoren etter utgiftstype og gruppe av institutter i 2023. Mill. kr.</t>
  </si>
  <si>
    <t>Totale FoU-utgifter i instituttsektoren etter finansieringskilde og gruppe av institutter i 2023. Mill. kr.</t>
  </si>
  <si>
    <t>FoU-personale og FoU-årsverk i instituttsektoren fordelt på offentlig rettede og næringslivsrettede institutter i 2023.</t>
  </si>
  <si>
    <t>FoU-personale og FoU-årsverk i instituttsektoren etter gruppe av institutter i 2023.</t>
  </si>
  <si>
    <t>Forskere/faglig personale i instituttsektoren etter kjønn og gruppe av institutter i 2023.</t>
  </si>
  <si>
    <t>Sist oppdatert 09.12.2024</t>
  </si>
  <si>
    <t>A.8 FoU-statistikk instituttsektoren 2023</t>
  </si>
  <si>
    <t>Tegnforklaring til tabellene</t>
  </si>
  <si>
    <t>..</t>
  </si>
  <si>
    <t>Tallgrunnlag mangler. Tall er ikke mottatt eller er for usikre til å publiseres.</t>
  </si>
  <si>
    <t>:</t>
  </si>
  <si>
    <t>Vises ikke av konfidensialitetshensyn for å unngå å identifisere personer eller virksomheter.</t>
  </si>
  <si>
    <t>-</t>
  </si>
  <si>
    <t>Null</t>
  </si>
  <si>
    <t>Mindre enn 0,5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</si>
</sst>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 * #,##0.00_ ;_ * \-#,##0.00_ ;_ * &quot;-&quot;??_ ;_ @_ "/>
    <numFmt numFmtId="164" formatCode="#,##0.0"/>
    <numFmt numFmtId="165" formatCode="0.0"/>
    <numFmt numFmtId="166" formatCode="_-* #,##0.0_-;\-* #,##0.0_-;_-* &quot;-&quot;?_-;_-@_-"/>
    <numFmt numFmtId="167" formatCode="_ * #,##0_ ;_ * \-#,##0_ ;_ * &quot;-&quot;??_ ;_ @_ "/>
  </numFmts>
  <fonts count="2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indexed="53"/>
      <name val="Arial"/>
      <family val="2"/>
    </font>
    <font>
      <b/>
      <sz val="12"/>
      <color indexed="12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8"/>
      <name val="Arial"/>
      <family val="2"/>
    </font>
    <font>
      <sz val="8"/>
      <name val="Arial"/>
      <family val="2"/>
    </font>
    <font>
      <b/>
      <sz val="12"/>
      <color indexed="53"/>
      <name val="Arial"/>
      <family val="2"/>
    </font>
    <font>
      <b/>
      <sz val="10"/>
      <color indexed="12"/>
      <name val="Arial"/>
      <family val="2"/>
    </font>
    <font>
      <b/>
      <sz val="10"/>
      <name val="Arial"/>
      <family val="2"/>
    </font>
    <font>
      <vertAlign val="superscript"/>
      <sz val="8"/>
      <name val="Arial"/>
      <family val="2"/>
    </font>
    <font>
      <b/>
      <vertAlign val="superscript"/>
      <sz val="10"/>
      <name val="Arial"/>
      <family val="2"/>
    </font>
    <font>
      <i/>
      <sz val="9"/>
      <name val="Arial"/>
      <family val="2"/>
    </font>
    <font>
      <vertAlign val="superscript"/>
      <sz val="10"/>
      <name val="Arial"/>
      <family val="2"/>
    </font>
    <font>
      <b/>
      <sz val="14"/>
      <color indexed="10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30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/>
      <bottom/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/>
      <top/>
      <bottom style="thin">
        <color indexed="10"/>
      </bottom>
      <diagonal/>
    </border>
    <border>
      <left/>
      <right/>
      <top style="thin">
        <color indexed="10"/>
      </top>
      <bottom/>
      <diagonal/>
    </border>
    <border>
      <left/>
      <right style="thin">
        <color indexed="10"/>
      </right>
      <top/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10"/>
      </bottom>
      <diagonal/>
    </border>
    <border>
      <left/>
      <right/>
      <top style="thin">
        <color rgb="FFFF0000"/>
      </top>
      <bottom/>
      <diagonal/>
    </border>
    <border>
      <left style="thin">
        <color rgb="FFFF0000"/>
      </left>
      <right/>
      <top/>
      <bottom/>
      <diagonal/>
    </border>
    <border>
      <left style="thin">
        <color rgb="FFFF0000"/>
      </left>
      <right style="thin">
        <color rgb="FFFF0000"/>
      </right>
      <top/>
      <bottom/>
      <diagonal/>
    </border>
    <border>
      <left style="thin">
        <color indexed="10"/>
      </left>
      <right style="thin">
        <color indexed="10"/>
      </right>
      <top style="thin">
        <color rgb="FFFF0000"/>
      </top>
      <bottom/>
      <diagonal/>
    </border>
    <border>
      <left style="thin">
        <color rgb="FFFF0000"/>
      </left>
      <right style="thin">
        <color rgb="FFFF0000"/>
      </right>
      <top/>
      <bottom style="thin">
        <color rgb="FFFF0000"/>
      </bottom>
      <diagonal/>
    </border>
    <border>
      <left style="thin">
        <color indexed="10"/>
      </left>
      <right/>
      <top style="thin">
        <color rgb="FFFF0000"/>
      </top>
      <bottom/>
      <diagonal/>
    </border>
    <border>
      <left style="thin">
        <color rgb="FFFF0000"/>
      </left>
      <right/>
      <top style="thin">
        <color rgb="FFFF0000"/>
      </top>
      <bottom/>
      <diagonal/>
    </border>
    <border>
      <left/>
      <right style="thin">
        <color rgb="FFFF0000"/>
      </right>
      <top/>
      <bottom/>
      <diagonal/>
    </border>
    <border>
      <left style="thin">
        <color rgb="FFFF0000"/>
      </left>
      <right style="thin">
        <color indexed="10"/>
      </right>
      <top/>
      <bottom style="thin">
        <color indexed="10"/>
      </bottom>
      <diagonal/>
    </border>
    <border>
      <left style="thin">
        <color rgb="FFFF0000"/>
      </left>
      <right style="thin">
        <color rgb="FFFF0000"/>
      </right>
      <top style="thin">
        <color indexed="10"/>
      </top>
      <bottom/>
      <diagonal/>
    </border>
    <border>
      <left style="thin">
        <color rgb="FFFF0000"/>
      </left>
      <right style="thin">
        <color rgb="FFFF0000"/>
      </right>
      <top/>
      <bottom style="thin">
        <color indexed="10"/>
      </bottom>
      <diagonal/>
    </border>
    <border>
      <left/>
      <right style="thin">
        <color rgb="FFFF0000"/>
      </right>
      <top style="thin">
        <color indexed="10"/>
      </top>
      <bottom/>
      <diagonal/>
    </border>
    <border>
      <left/>
      <right style="thin">
        <color rgb="FFFF0000"/>
      </right>
      <top/>
      <bottom style="thin">
        <color indexed="10"/>
      </bottom>
      <diagonal/>
    </border>
    <border>
      <left/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/>
      <diagonal/>
    </border>
    <border>
      <left style="thin">
        <color indexed="10"/>
      </left>
      <right style="thin">
        <color indexed="10"/>
      </right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/>
      <bottom/>
      <diagonal/>
    </border>
    <border>
      <left style="thin">
        <color rgb="FFFF0000"/>
      </left>
      <right/>
      <top/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/>
      <diagonal/>
    </border>
  </borders>
  <cellStyleXfs count="21">
    <xf numFmtId="0" fontId="0" fillId="0" borderId="0"/>
    <xf numFmtId="0" fontId="4" fillId="0" borderId="0"/>
    <xf numFmtId="0" fontId="5" fillId="0" borderId="0">
      <alignment horizontal="left"/>
    </xf>
    <xf numFmtId="0" fontId="6" fillId="0" borderId="1">
      <alignment horizontal="right" vertical="center"/>
    </xf>
    <xf numFmtId="0" fontId="7" fillId="0" borderId="2">
      <alignment vertical="center"/>
    </xf>
    <xf numFmtId="1" fontId="8" fillId="0" borderId="2"/>
    <xf numFmtId="0" fontId="9" fillId="0" borderId="0"/>
    <xf numFmtId="0" fontId="10" fillId="0" borderId="0"/>
    <xf numFmtId="0" fontId="19" fillId="0" borderId="0" applyNumberFormat="0" applyFill="0" applyBorder="0" applyAlignment="0" applyProtection="0">
      <alignment vertical="top"/>
      <protection locked="0"/>
    </xf>
    <xf numFmtId="0" fontId="11" fillId="0" borderId="0"/>
    <xf numFmtId="0" fontId="12" fillId="0" borderId="0"/>
    <xf numFmtId="0" fontId="7" fillId="0" borderId="0" applyNumberFormat="0" applyFont="0" applyFill="0" applyBorder="0" applyAlignment="0" applyProtection="0"/>
    <xf numFmtId="43" fontId="20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133">
    <xf numFmtId="0" fontId="0" fillId="0" borderId="0" xfId="0"/>
    <xf numFmtId="0" fontId="4" fillId="0" borderId="0" xfId="1"/>
    <xf numFmtId="0" fontId="13" fillId="0" borderId="0" xfId="0" applyFont="1"/>
    <xf numFmtId="164" fontId="8" fillId="0" borderId="2" xfId="5" applyNumberFormat="1"/>
    <xf numFmtId="0" fontId="8" fillId="0" borderId="0" xfId="0" applyFont="1"/>
    <xf numFmtId="0" fontId="0" fillId="0" borderId="0" xfId="0" applyAlignment="1">
      <alignment horizontal="right"/>
    </xf>
    <xf numFmtId="0" fontId="0" fillId="0" borderId="0" xfId="0" applyAlignment="1" applyProtection="1">
      <alignment vertical="top"/>
      <protection locked="0"/>
    </xf>
    <xf numFmtId="164" fontId="8" fillId="0" borderId="0" xfId="0" applyNumberFormat="1" applyFont="1"/>
    <xf numFmtId="0" fontId="14" fillId="0" borderId="0" xfId="7" applyFont="1"/>
    <xf numFmtId="0" fontId="0" fillId="0" borderId="0" xfId="0" applyAlignment="1">
      <alignment horizontal="center"/>
    </xf>
    <xf numFmtId="3" fontId="7" fillId="0" borderId="2" xfId="4" applyNumberFormat="1">
      <alignment vertical="center"/>
    </xf>
    <xf numFmtId="3" fontId="8" fillId="0" borderId="2" xfId="5" applyNumberFormat="1"/>
    <xf numFmtId="0" fontId="9" fillId="0" borderId="0" xfId="6"/>
    <xf numFmtId="3" fontId="8" fillId="0" borderId="0" xfId="5" applyNumberFormat="1" applyBorder="1"/>
    <xf numFmtId="3" fontId="7" fillId="0" borderId="0" xfId="4" applyNumberFormat="1" applyBorder="1">
      <alignment vertical="center"/>
    </xf>
    <xf numFmtId="0" fontId="6" fillId="0" borderId="3" xfId="3" applyBorder="1" applyAlignment="1">
      <alignment horizontal="right" vertical="top" wrapText="1"/>
    </xf>
    <xf numFmtId="3" fontId="0" fillId="0" borderId="0" xfId="0" applyNumberFormat="1"/>
    <xf numFmtId="0" fontId="16" fillId="0" borderId="0" xfId="0" applyFont="1"/>
    <xf numFmtId="0" fontId="5" fillId="0" borderId="0" xfId="2" quotePrefix="1">
      <alignment horizontal="left"/>
    </xf>
    <xf numFmtId="0" fontId="7" fillId="0" borderId="2" xfId="4">
      <alignment vertical="center"/>
    </xf>
    <xf numFmtId="1" fontId="8" fillId="0" borderId="2" xfId="5"/>
    <xf numFmtId="164" fontId="7" fillId="0" borderId="0" xfId="4" applyNumberFormat="1" applyBorder="1">
      <alignment vertical="center"/>
    </xf>
    <xf numFmtId="164" fontId="0" fillId="0" borderId="0" xfId="0" applyNumberFormat="1"/>
    <xf numFmtId="0" fontId="6" fillId="0" borderId="3" xfId="3" applyBorder="1" applyAlignment="1">
      <alignment horizontal="right" vertical="center" wrapText="1"/>
    </xf>
    <xf numFmtId="0" fontId="6" fillId="0" borderId="4" xfId="3" applyBorder="1" applyAlignment="1">
      <alignment horizontal="right" vertical="center" wrapText="1"/>
    </xf>
    <xf numFmtId="0" fontId="6" fillId="0" borderId="4" xfId="3" applyBorder="1" applyAlignment="1">
      <alignment horizontal="right" vertical="top" wrapText="1"/>
    </xf>
    <xf numFmtId="0" fontId="6" fillId="0" borderId="0" xfId="3" applyBorder="1" applyAlignment="1">
      <alignment horizontal="right" vertical="top" wrapText="1"/>
    </xf>
    <xf numFmtId="0" fontId="6" fillId="0" borderId="10" xfId="3" applyBorder="1" applyAlignment="1">
      <alignment horizontal="right" vertical="top" wrapText="1"/>
    </xf>
    <xf numFmtId="0" fontId="6" fillId="0" borderId="11" xfId="3" applyBorder="1" applyAlignment="1">
      <alignment horizontal="right" vertical="top" wrapText="1"/>
    </xf>
    <xf numFmtId="0" fontId="6" fillId="0" borderId="12" xfId="3" applyBorder="1" applyAlignment="1">
      <alignment horizontal="right" vertical="top" wrapText="1"/>
    </xf>
    <xf numFmtId="0" fontId="6" fillId="0" borderId="14" xfId="3" applyBorder="1" applyAlignment="1">
      <alignment horizontal="right" vertical="top" wrapText="1"/>
    </xf>
    <xf numFmtId="0" fontId="6" fillId="0" borderId="17" xfId="3" applyBorder="1" applyAlignment="1">
      <alignment horizontal="right" vertical="top" wrapText="1"/>
    </xf>
    <xf numFmtId="0" fontId="6" fillId="0" borderId="0" xfId="3" applyBorder="1" applyAlignment="1">
      <alignment horizontal="right" vertical="center" wrapText="1"/>
    </xf>
    <xf numFmtId="0" fontId="6" fillId="0" borderId="5" xfId="3" applyBorder="1" applyAlignment="1">
      <alignment horizontal="right" vertical="center" wrapText="1"/>
    </xf>
    <xf numFmtId="0" fontId="6" fillId="0" borderId="18" xfId="3" applyBorder="1" applyAlignment="1">
      <alignment horizontal="right" vertical="center" wrapText="1"/>
    </xf>
    <xf numFmtId="0" fontId="6" fillId="0" borderId="11" xfId="3" applyBorder="1" applyAlignment="1">
      <alignment horizontal="right" vertical="center" wrapText="1"/>
    </xf>
    <xf numFmtId="0" fontId="6" fillId="0" borderId="12" xfId="3" applyBorder="1" applyAlignment="1">
      <alignment horizontal="right" vertical="center" wrapText="1"/>
    </xf>
    <xf numFmtId="0" fontId="6" fillId="0" borderId="6" xfId="3" applyBorder="1" applyAlignment="1">
      <alignment horizontal="right" vertical="top" wrapText="1"/>
    </xf>
    <xf numFmtId="0" fontId="6" fillId="0" borderId="19" xfId="3" applyBorder="1" applyAlignment="1">
      <alignment horizontal="right" vertical="top" wrapText="1"/>
    </xf>
    <xf numFmtId="0" fontId="6" fillId="0" borderId="20" xfId="3" applyBorder="1" applyAlignment="1">
      <alignment horizontal="right" vertical="top" wrapText="1"/>
    </xf>
    <xf numFmtId="0" fontId="6" fillId="0" borderId="18" xfId="3" applyBorder="1" applyAlignment="1">
      <alignment horizontal="right" vertical="top" wrapText="1"/>
    </xf>
    <xf numFmtId="0" fontId="6" fillId="0" borderId="3" xfId="3" applyBorder="1">
      <alignment horizontal="right" vertical="center"/>
    </xf>
    <xf numFmtId="0" fontId="6" fillId="0" borderId="4" xfId="3" applyBorder="1">
      <alignment horizontal="right" vertical="center"/>
    </xf>
    <xf numFmtId="0" fontId="6" fillId="0" borderId="6" xfId="3" applyBorder="1">
      <alignment horizontal="right" vertical="center"/>
    </xf>
    <xf numFmtId="0" fontId="6" fillId="0" borderId="21" xfId="3" applyBorder="1" applyAlignment="1"/>
    <xf numFmtId="0" fontId="6" fillId="0" borderId="17" xfId="3" applyBorder="1" applyAlignment="1"/>
    <xf numFmtId="0" fontId="6" fillId="0" borderId="22" xfId="3" applyBorder="1" applyAlignment="1"/>
    <xf numFmtId="0" fontId="6" fillId="0" borderId="21" xfId="3" applyBorder="1" applyAlignment="1">
      <alignment horizontal="center"/>
    </xf>
    <xf numFmtId="0" fontId="6" fillId="0" borderId="17" xfId="3" applyBorder="1" applyAlignment="1">
      <alignment horizontal="center"/>
    </xf>
    <xf numFmtId="0" fontId="6" fillId="0" borderId="22" xfId="3" applyBorder="1" applyAlignment="1">
      <alignment horizontal="left"/>
    </xf>
    <xf numFmtId="3" fontId="7" fillId="0" borderId="0" xfId="0" applyNumberFormat="1" applyFont="1"/>
    <xf numFmtId="0" fontId="5" fillId="0" borderId="0" xfId="2">
      <alignment horizontal="left"/>
    </xf>
    <xf numFmtId="165" fontId="0" fillId="0" borderId="0" xfId="0" applyNumberFormat="1"/>
    <xf numFmtId="166" fontId="0" fillId="0" borderId="0" xfId="0" applyNumberFormat="1"/>
    <xf numFmtId="164" fontId="7" fillId="0" borderId="2" xfId="4" applyNumberFormat="1" applyAlignment="1">
      <alignment horizontal="left" vertical="center" indent="1"/>
    </xf>
    <xf numFmtId="0" fontId="7" fillId="0" borderId="0" xfId="0" applyFont="1"/>
    <xf numFmtId="3" fontId="7" fillId="0" borderId="2" xfId="4" applyNumberFormat="1" applyAlignment="1">
      <alignment horizontal="right" vertical="center"/>
    </xf>
    <xf numFmtId="0" fontId="6" fillId="0" borderId="16" xfId="3" applyBorder="1" applyAlignment="1">
      <alignment horizontal="center" vertical="center" wrapText="1"/>
    </xf>
    <xf numFmtId="0" fontId="6" fillId="0" borderId="10" xfId="3" applyBorder="1" applyAlignment="1">
      <alignment horizontal="center" vertical="center" wrapText="1"/>
    </xf>
    <xf numFmtId="0" fontId="18" fillId="2" borderId="0" xfId="1" applyFont="1" applyFill="1"/>
    <xf numFmtId="0" fontId="0" fillId="2" borderId="0" xfId="0" applyFill="1"/>
    <xf numFmtId="0" fontId="8" fillId="2" borderId="8" xfId="0" applyFont="1" applyFill="1" applyBorder="1"/>
    <xf numFmtId="0" fontId="19" fillId="2" borderId="0" xfId="8" applyFill="1" applyAlignment="1" applyProtection="1"/>
    <xf numFmtId="166" fontId="0" fillId="0" borderId="0" xfId="0" applyNumberFormat="1" applyAlignment="1" applyProtection="1">
      <alignment vertical="top"/>
      <protection locked="0"/>
    </xf>
    <xf numFmtId="0" fontId="3" fillId="2" borderId="0" xfId="13" applyFill="1"/>
    <xf numFmtId="3" fontId="3" fillId="2" borderId="0" xfId="13" applyNumberFormat="1" applyFill="1"/>
    <xf numFmtId="0" fontId="14" fillId="2" borderId="0" xfId="7" applyFont="1" applyFill="1"/>
    <xf numFmtId="0" fontId="8" fillId="2" borderId="0" xfId="13" applyFont="1" applyFill="1"/>
    <xf numFmtId="9" fontId="22" fillId="2" borderId="11" xfId="14" applyFont="1" applyFill="1" applyBorder="1"/>
    <xf numFmtId="3" fontId="22" fillId="2" borderId="0" xfId="13" applyNumberFormat="1" applyFont="1" applyFill="1"/>
    <xf numFmtId="3" fontId="22" fillId="2" borderId="27" xfId="13" applyNumberFormat="1" applyFont="1" applyFill="1" applyBorder="1"/>
    <xf numFmtId="164" fontId="8" fillId="2" borderId="2" xfId="5" applyNumberFormat="1" applyFill="1"/>
    <xf numFmtId="9" fontId="21" fillId="2" borderId="11" xfId="14" applyFont="1" applyFill="1" applyBorder="1"/>
    <xf numFmtId="3" fontId="21" fillId="2" borderId="0" xfId="13" applyNumberFormat="1" applyFont="1" applyFill="1"/>
    <xf numFmtId="3" fontId="21" fillId="2" borderId="27" xfId="13" applyNumberFormat="1" applyFont="1" applyFill="1" applyBorder="1"/>
    <xf numFmtId="0" fontId="7" fillId="2" borderId="2" xfId="4" applyFill="1">
      <alignment vertical="center"/>
    </xf>
    <xf numFmtId="0" fontId="7" fillId="2" borderId="28" xfId="3" applyFont="1" applyFill="1" applyBorder="1" applyAlignment="1">
      <alignment horizontal="right"/>
    </xf>
    <xf numFmtId="0" fontId="7" fillId="2" borderId="9" xfId="3" applyFont="1" applyFill="1" applyBorder="1" applyAlignment="1">
      <alignment horizontal="right"/>
    </xf>
    <xf numFmtId="0" fontId="7" fillId="2" borderId="4" xfId="3" applyFont="1" applyFill="1" applyBorder="1" applyAlignment="1">
      <alignment horizontal="right"/>
    </xf>
    <xf numFmtId="0" fontId="6" fillId="2" borderId="6" xfId="3" applyFill="1" applyBorder="1" applyAlignment="1">
      <alignment horizontal="left"/>
    </xf>
    <xf numFmtId="0" fontId="3" fillId="2" borderId="7" xfId="13" applyFill="1" applyBorder="1"/>
    <xf numFmtId="0" fontId="5" fillId="2" borderId="0" xfId="2" quotePrefix="1" applyFill="1">
      <alignment horizontal="left"/>
    </xf>
    <xf numFmtId="0" fontId="4" fillId="2" borderId="0" xfId="1" applyFill="1"/>
    <xf numFmtId="164" fontId="7" fillId="0" borderId="0" xfId="0" applyNumberFormat="1" applyFont="1"/>
    <xf numFmtId="9" fontId="3" fillId="2" borderId="0" xfId="15" applyFont="1" applyFill="1"/>
    <xf numFmtId="3" fontId="7" fillId="0" borderId="13" xfId="4" applyNumberFormat="1" applyBorder="1">
      <alignment vertical="center"/>
    </xf>
    <xf numFmtId="3" fontId="7" fillId="0" borderId="15" xfId="4" applyNumberFormat="1" applyBorder="1">
      <alignment vertical="center"/>
    </xf>
    <xf numFmtId="3" fontId="7" fillId="0" borderId="2" xfId="12" applyNumberFormat="1" applyFont="1" applyBorder="1" applyAlignment="1">
      <alignment horizontal="right" vertical="center"/>
    </xf>
    <xf numFmtId="3" fontId="7" fillId="0" borderId="0" xfId="4" applyNumberFormat="1" applyBorder="1" applyAlignment="1">
      <alignment horizontal="right" vertical="center"/>
    </xf>
    <xf numFmtId="167" fontId="7" fillId="0" borderId="25" xfId="12" applyNumberFormat="1" applyFont="1" applyBorder="1" applyAlignment="1">
      <alignment vertical="center"/>
    </xf>
    <xf numFmtId="167" fontId="7" fillId="0" borderId="25" xfId="12" applyNumberFormat="1" applyFont="1" applyFill="1" applyBorder="1" applyAlignment="1"/>
    <xf numFmtId="167" fontId="7" fillId="0" borderId="0" xfId="12" applyNumberFormat="1" applyFont="1" applyFill="1" applyBorder="1" applyAlignment="1"/>
    <xf numFmtId="167" fontId="7" fillId="0" borderId="2" xfId="12" applyNumberFormat="1" applyFont="1" applyBorder="1" applyAlignment="1">
      <alignment vertical="center"/>
    </xf>
    <xf numFmtId="167" fontId="7" fillId="0" borderId="2" xfId="12" applyNumberFormat="1" applyFont="1" applyBorder="1" applyAlignment="1">
      <alignment horizontal="right" vertical="center"/>
    </xf>
    <xf numFmtId="167" fontId="7" fillId="0" borderId="0" xfId="12" applyNumberFormat="1" applyFont="1" applyBorder="1" applyAlignment="1">
      <alignment vertical="center"/>
    </xf>
    <xf numFmtId="167" fontId="8" fillId="0" borderId="2" xfId="12" applyNumberFormat="1" applyFont="1" applyBorder="1"/>
    <xf numFmtId="167" fontId="8" fillId="0" borderId="0" xfId="12" applyNumberFormat="1" applyFont="1" applyBorder="1"/>
    <xf numFmtId="167" fontId="7" fillId="0" borderId="13" xfId="12" applyNumberFormat="1" applyFont="1" applyBorder="1" applyAlignment="1">
      <alignment vertical="center"/>
    </xf>
    <xf numFmtId="167" fontId="0" fillId="0" borderId="26" xfId="12" applyNumberFormat="1" applyFont="1" applyFill="1" applyBorder="1" applyAlignment="1"/>
    <xf numFmtId="167" fontId="7" fillId="0" borderId="2" xfId="4" applyNumberFormat="1">
      <alignment vertical="center"/>
    </xf>
    <xf numFmtId="167" fontId="7" fillId="0" borderId="0" xfId="4" applyNumberFormat="1" applyBorder="1">
      <alignment vertical="center"/>
    </xf>
    <xf numFmtId="167" fontId="0" fillId="0" borderId="25" xfId="12" applyNumberFormat="1" applyFont="1" applyFill="1" applyBorder="1" applyAlignment="1"/>
    <xf numFmtId="167" fontId="8" fillId="0" borderId="2" xfId="5" applyNumberFormat="1"/>
    <xf numFmtId="167" fontId="8" fillId="0" borderId="0" xfId="5" applyNumberFormat="1" applyBorder="1"/>
    <xf numFmtId="0" fontId="0" fillId="0" borderId="0" xfId="0" quotePrefix="1"/>
    <xf numFmtId="167" fontId="0" fillId="0" borderId="0" xfId="0" applyNumberFormat="1"/>
    <xf numFmtId="0" fontId="19" fillId="0" borderId="0" xfId="8" applyAlignment="1" applyProtection="1"/>
    <xf numFmtId="0" fontId="2" fillId="2" borderId="0" xfId="13" applyFont="1" applyFill="1"/>
    <xf numFmtId="0" fontId="7" fillId="3" borderId="0" xfId="16" applyFill="1"/>
    <xf numFmtId="0" fontId="6" fillId="0" borderId="16" xfId="3" applyBorder="1" applyAlignment="1">
      <alignment horizontal="center" vertical="center" wrapText="1"/>
    </xf>
    <xf numFmtId="0" fontId="6" fillId="0" borderId="10" xfId="3" applyBorder="1" applyAlignment="1">
      <alignment horizontal="center" vertical="center" wrapText="1"/>
    </xf>
    <xf numFmtId="0" fontId="6" fillId="0" borderId="23" xfId="3" applyBorder="1" applyAlignment="1">
      <alignment horizontal="center" vertical="center" wrapText="1"/>
    </xf>
    <xf numFmtId="0" fontId="6" fillId="0" borderId="10" xfId="3" applyBorder="1" applyAlignment="1">
      <alignment horizontal="center" vertical="top" wrapText="1"/>
    </xf>
    <xf numFmtId="0" fontId="6" fillId="0" borderId="16" xfId="3" applyBorder="1" applyAlignment="1">
      <alignment horizontal="center" vertical="top" wrapText="1"/>
    </xf>
    <xf numFmtId="0" fontId="6" fillId="0" borderId="23" xfId="3" applyBorder="1" applyAlignment="1">
      <alignment horizontal="center" vertical="top" wrapText="1"/>
    </xf>
    <xf numFmtId="0" fontId="6" fillId="0" borderId="7" xfId="3" applyBorder="1" applyAlignment="1">
      <alignment horizontal="left"/>
    </xf>
    <xf numFmtId="0" fontId="6" fillId="0" borderId="2" xfId="3" applyBorder="1" applyAlignment="1">
      <alignment horizontal="left"/>
    </xf>
    <xf numFmtId="0" fontId="6" fillId="0" borderId="6" xfId="3" applyBorder="1" applyAlignment="1">
      <alignment horizontal="left"/>
    </xf>
    <xf numFmtId="0" fontId="6" fillId="0" borderId="5" xfId="3" applyBorder="1" applyAlignment="1">
      <alignment horizontal="left"/>
    </xf>
    <xf numFmtId="0" fontId="6" fillId="0" borderId="0" xfId="3" applyBorder="1" applyAlignment="1">
      <alignment horizontal="left"/>
    </xf>
    <xf numFmtId="0" fontId="6" fillId="0" borderId="9" xfId="3" applyBorder="1" applyAlignment="1">
      <alignment horizontal="left"/>
    </xf>
    <xf numFmtId="0" fontId="6" fillId="0" borderId="24" xfId="3" applyBorder="1" applyAlignment="1">
      <alignment horizontal="right" vertical="top" wrapText="1"/>
    </xf>
    <xf numFmtId="0" fontId="6" fillId="0" borderId="12" xfId="3" applyBorder="1" applyAlignment="1">
      <alignment horizontal="right" vertical="top" wrapText="1"/>
    </xf>
    <xf numFmtId="0" fontId="6" fillId="0" borderId="14" xfId="3" applyBorder="1" applyAlignment="1">
      <alignment horizontal="right" vertical="top" wrapText="1"/>
    </xf>
    <xf numFmtId="0" fontId="6" fillId="0" borderId="10" xfId="3" applyBorder="1" applyAlignment="1">
      <alignment horizontal="center" vertical="center"/>
    </xf>
    <xf numFmtId="0" fontId="6" fillId="0" borderId="16" xfId="3" applyBorder="1" applyAlignment="1">
      <alignment horizontal="center" vertical="center"/>
    </xf>
    <xf numFmtId="0" fontId="6" fillId="0" borderId="21" xfId="3" applyBorder="1" applyAlignment="1">
      <alignment horizontal="left"/>
    </xf>
    <xf numFmtId="0" fontId="6" fillId="0" borderId="22" xfId="3" applyBorder="1" applyAlignment="1">
      <alignment horizontal="left"/>
    </xf>
    <xf numFmtId="0" fontId="21" fillId="2" borderId="29" xfId="13" applyFont="1" applyFill="1" applyBorder="1" applyAlignment="1">
      <alignment horizontal="center"/>
    </xf>
    <xf numFmtId="0" fontId="21" fillId="2" borderId="5" xfId="13" applyFont="1" applyFill="1" applyBorder="1" applyAlignment="1">
      <alignment horizontal="center"/>
    </xf>
    <xf numFmtId="0" fontId="21" fillId="2" borderId="7" xfId="13" applyFont="1" applyFill="1" applyBorder="1" applyAlignment="1">
      <alignment horizontal="center"/>
    </xf>
    <xf numFmtId="0" fontId="8" fillId="2" borderId="0" xfId="0" applyFont="1" applyFill="1"/>
    <xf numFmtId="0" fontId="0" fillId="2" borderId="0" xfId="0" applyFill="1" applyAlignment="1">
      <alignment horizontal="center"/>
    </xf>
  </cellXfs>
  <cellStyles count="21">
    <cellStyle name="1. Tabell nr" xfId="1" xr:uid="{00000000-0005-0000-0000-000000000000}"/>
    <cellStyle name="2. Tabell-tittel" xfId="2" xr:uid="{00000000-0005-0000-0000-000001000000}"/>
    <cellStyle name="3. Tabell-hode" xfId="3" xr:uid="{00000000-0005-0000-0000-000002000000}"/>
    <cellStyle name="4. Tabell-kropp" xfId="4" xr:uid="{00000000-0005-0000-0000-000003000000}"/>
    <cellStyle name="5. Tabell-kropp hf" xfId="5" xr:uid="{00000000-0005-0000-0000-000004000000}"/>
    <cellStyle name="8. Tabell-kilde" xfId="6" xr:uid="{00000000-0005-0000-0000-000005000000}"/>
    <cellStyle name="9. Tabell-note" xfId="7" xr:uid="{00000000-0005-0000-0000-000006000000}"/>
    <cellStyle name="Hyperkobling" xfId="8" builtinId="8"/>
    <cellStyle name="Komma" xfId="12" builtinId="3"/>
    <cellStyle name="Komma 2" xfId="17" xr:uid="{6745248A-7685-4EAB-96B5-358B44C6B9C9}"/>
    <cellStyle name="Normal" xfId="0" builtinId="0"/>
    <cellStyle name="Normal 2" xfId="11" xr:uid="{00000000-0005-0000-0000-00000A000000}"/>
    <cellStyle name="Normal 2 2" xfId="16" xr:uid="{D3425EE9-8F18-40B5-BC86-35151D791504}"/>
    <cellStyle name="Normal 3" xfId="13" xr:uid="{FC12C93A-FA52-418A-837D-8461EAF26A75}"/>
    <cellStyle name="Normal 3 2" xfId="18" xr:uid="{2EE97D97-101B-4F9C-8D9A-E927436057A2}"/>
    <cellStyle name="Prosent" xfId="15" builtinId="5"/>
    <cellStyle name="Prosent 2" xfId="14" xr:uid="{CCA826BA-CE5F-4D0B-96B2-64D645E2AAFD}"/>
    <cellStyle name="Prosent 2 2" xfId="19" xr:uid="{4A65EF86-1DE6-48CB-B735-C2C29D5A1263}"/>
    <cellStyle name="Prosent 3" xfId="20" xr:uid="{DAB4D031-4225-477C-87D2-FEF12CDC90B1}"/>
    <cellStyle name="Tabell" xfId="9" xr:uid="{00000000-0005-0000-0000-00000B000000}"/>
    <cellStyle name="Tabell-tittel" xfId="10" xr:uid="{00000000-0005-0000-0000-00000C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ssb.no/statbank/table/13518/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www.ssb.no/statbank/table/13517/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17"/>
  <sheetViews>
    <sheetView workbookViewId="0">
      <selection activeCell="B21" sqref="B21"/>
    </sheetView>
  </sheetViews>
  <sheetFormatPr baseColWidth="10" defaultColWidth="11.42578125" defaultRowHeight="12.75" x14ac:dyDescent="0.2"/>
  <cols>
    <col min="1" max="1" width="11.42578125" style="60"/>
    <col min="2" max="2" width="114" style="60" bestFit="1" customWidth="1"/>
    <col min="3" max="16384" width="11.42578125" style="60"/>
  </cols>
  <sheetData>
    <row r="1" spans="1:4" ht="18" x14ac:dyDescent="0.25">
      <c r="A1" s="59" t="s">
        <v>89</v>
      </c>
    </row>
    <row r="3" spans="1:4" x14ac:dyDescent="0.2">
      <c r="A3" s="61" t="s">
        <v>0</v>
      </c>
      <c r="B3" s="61" t="s">
        <v>1</v>
      </c>
      <c r="C3" s="61" t="s">
        <v>2</v>
      </c>
      <c r="D3" s="61"/>
    </row>
    <row r="4" spans="1:4" x14ac:dyDescent="0.2">
      <c r="A4" s="62" t="s">
        <v>3</v>
      </c>
      <c r="B4" s="60" t="str">
        <f>'A.8.1'!A3</f>
        <v>Totale FoU-utgifter i instituttsektoren etter utgiftstype, fordelt på offentlig rettede og næringslivsrettede institutter i 2023. Mill. kr.</v>
      </c>
      <c r="C4" s="60" t="str">
        <f>+'A.8.1'!$A$1</f>
        <v>Sist oppdatert 09.12.2024</v>
      </c>
    </row>
    <row r="5" spans="1:4" x14ac:dyDescent="0.2">
      <c r="A5" s="62" t="s">
        <v>4</v>
      </c>
      <c r="B5" s="60" t="str">
        <f>'A.8.2'!A3</f>
        <v>Totale FoU-utgifter i instituttsektoren etter finansieringskilde, fordelt på offentlig rettede og næringslivsrettede institutter i 2023. Mill. kr.</v>
      </c>
      <c r="C5" s="60" t="str">
        <f>+'A.8.2'!$A$1</f>
        <v>Sist oppdatert 09.12.2024</v>
      </c>
    </row>
    <row r="6" spans="1:4" x14ac:dyDescent="0.2">
      <c r="A6" s="62" t="s">
        <v>5</v>
      </c>
      <c r="B6" s="60" t="str">
        <f>'A.8.3'!A3</f>
        <v>Totale FoU-utgifter i instituttsektoren etter utgiftstype og gruppe av institutter i 2023. Mill. kr.</v>
      </c>
      <c r="C6" s="60" t="str">
        <f>+'A.8.3'!$A$1</f>
        <v>Sist oppdatert 09.12.2024</v>
      </c>
    </row>
    <row r="7" spans="1:4" x14ac:dyDescent="0.2">
      <c r="A7" s="62" t="s">
        <v>6</v>
      </c>
      <c r="B7" s="60" t="str">
        <f>'A.8.4'!A3</f>
        <v>Totale FoU-utgifter i instituttsektoren etter finansieringskilde og gruppe av institutter i 2023. Mill. kr.</v>
      </c>
      <c r="C7" s="60" t="str">
        <f>+'A.8.4'!$A$1</f>
        <v>Sist oppdatert 09.12.2024</v>
      </c>
    </row>
    <row r="8" spans="1:4" x14ac:dyDescent="0.2">
      <c r="A8" s="62" t="s">
        <v>7</v>
      </c>
      <c r="B8" s="60" t="str">
        <f>'A.8.5'!A3</f>
        <v>FoU-personale og FoU-årsverk i instituttsektoren fordelt på offentlig rettede og næringslivsrettede institutter i 2023.</v>
      </c>
      <c r="C8" s="60" t="str">
        <f>+'A.8.5'!$A$1</f>
        <v>Sist oppdatert 09.12.2024</v>
      </c>
    </row>
    <row r="9" spans="1:4" x14ac:dyDescent="0.2">
      <c r="A9" s="62" t="s">
        <v>8</v>
      </c>
      <c r="B9" s="60" t="str">
        <f>'A.8.6'!$A$3</f>
        <v>FoU-personale og FoU-årsverk i instituttsektoren etter gruppe av institutter i 2023.</v>
      </c>
      <c r="C9" s="60" t="str">
        <f>+'A.8.6'!$A$1</f>
        <v>Sist oppdatert 09.12.2024</v>
      </c>
    </row>
    <row r="10" spans="1:4" x14ac:dyDescent="0.2">
      <c r="A10" s="62" t="s">
        <v>9</v>
      </c>
      <c r="B10" s="60" t="str">
        <f>'A.8.7'!$A$3</f>
        <v>Forskere/faglig personale i instituttsektoren etter kjønn og gruppe av institutter i 2023.</v>
      </c>
      <c r="C10" s="60" t="str">
        <f>+'A.8.7'!$A$1</f>
        <v>Sist oppdatert 09.12.2024</v>
      </c>
    </row>
    <row r="13" spans="1:4" x14ac:dyDescent="0.2">
      <c r="B13" s="131" t="s">
        <v>90</v>
      </c>
    </row>
    <row r="14" spans="1:4" x14ac:dyDescent="0.2">
      <c r="A14" s="132" t="s">
        <v>91</v>
      </c>
      <c r="B14" s="60" t="s">
        <v>92</v>
      </c>
    </row>
    <row r="15" spans="1:4" x14ac:dyDescent="0.2">
      <c r="A15" s="132" t="s">
        <v>93</v>
      </c>
      <c r="B15" s="60" t="s">
        <v>94</v>
      </c>
    </row>
    <row r="16" spans="1:4" x14ac:dyDescent="0.2">
      <c r="A16" s="132" t="s">
        <v>95</v>
      </c>
      <c r="B16" s="60" t="s">
        <v>96</v>
      </c>
    </row>
    <row r="17" spans="1:2" x14ac:dyDescent="0.2">
      <c r="A17" s="132">
        <v>0</v>
      </c>
      <c r="B17" s="60" t="s">
        <v>97</v>
      </c>
    </row>
  </sheetData>
  <hyperlinks>
    <hyperlink ref="A4" location="A.8.1!Utskriftsområde" display="A.8.1" xr:uid="{00000000-0004-0000-0000-000000000000}"/>
    <hyperlink ref="A5" location="A.8.2!Utskriftsområde" display="A.8.2" xr:uid="{00000000-0004-0000-0000-000001000000}"/>
    <hyperlink ref="A6" location="A.8.3!Utskriftsområde" display="A.8.3" xr:uid="{00000000-0004-0000-0000-000002000000}"/>
    <hyperlink ref="A7" location="A.8.4!Utskriftsområde" display="A.8.4" xr:uid="{00000000-0004-0000-0000-000003000000}"/>
    <hyperlink ref="A8" location="A.8.5!Utskriftsområde" display="A.8.5" xr:uid="{00000000-0004-0000-0000-000004000000}"/>
    <hyperlink ref="A9" location="A.8.6!Utskriftsområde" display="A.8.6" xr:uid="{00000000-0004-0000-0000-000005000000}"/>
    <hyperlink ref="A10" location="A.8.7!A1" display="A.8.7" xr:uid="{2E370CCF-D101-49A3-9EE8-4C845B3FE7B8}"/>
  </hyperlinks>
  <pageMargins left="0.70866141732283472" right="0.70866141732283472" top="0.78740157480314965" bottom="0.78740157480314965" header="0.31496062992125984" footer="0.31496062992125984"/>
  <pageSetup paperSize="9" scale="8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17"/>
  <sheetViews>
    <sheetView showGridLines="0" zoomScaleNormal="100" workbookViewId="0"/>
  </sheetViews>
  <sheetFormatPr baseColWidth="10" defaultColWidth="11.42578125" defaultRowHeight="12.75" x14ac:dyDescent="0.2"/>
  <cols>
    <col min="1" max="1" width="57.28515625" customWidth="1"/>
    <col min="2" max="6" width="11.5703125" customWidth="1"/>
    <col min="7" max="7" width="14" customWidth="1"/>
    <col min="8" max="8" width="15.7109375" customWidth="1"/>
    <col min="9" max="10" width="9.140625" customWidth="1"/>
    <col min="11" max="11" width="8.85546875" customWidth="1"/>
  </cols>
  <sheetData>
    <row r="1" spans="1:10" x14ac:dyDescent="0.2">
      <c r="A1" s="17" t="s">
        <v>88</v>
      </c>
      <c r="C1" s="62" t="s">
        <v>80</v>
      </c>
    </row>
    <row r="2" spans="1:10" s="2" customFormat="1" ht="18" x14ac:dyDescent="0.25">
      <c r="A2" s="1" t="s">
        <v>10</v>
      </c>
      <c r="B2" s="4"/>
      <c r="C2" s="4"/>
      <c r="D2" s="4"/>
      <c r="E2" s="4"/>
      <c r="F2" s="4"/>
      <c r="G2" s="4"/>
      <c r="H2" s="4"/>
      <c r="I2" s="4"/>
      <c r="J2" s="4"/>
    </row>
    <row r="3" spans="1:10" s="2" customFormat="1" ht="15.75" x14ac:dyDescent="0.25">
      <c r="A3" s="18" t="s">
        <v>81</v>
      </c>
      <c r="B3" s="4"/>
      <c r="C3" s="4"/>
      <c r="D3" s="4"/>
      <c r="E3" s="4"/>
      <c r="F3" s="4"/>
      <c r="G3" s="4"/>
      <c r="H3" s="4"/>
      <c r="I3" s="4"/>
      <c r="J3" s="4"/>
    </row>
    <row r="5" spans="1:10" s="9" customFormat="1" ht="14.25" customHeight="1" x14ac:dyDescent="0.2">
      <c r="A5" s="44"/>
      <c r="B5" s="33" t="s">
        <v>11</v>
      </c>
      <c r="C5" s="109" t="s">
        <v>12</v>
      </c>
      <c r="D5" s="110"/>
      <c r="E5" s="111"/>
      <c r="F5" s="57"/>
      <c r="G5" s="58" t="s">
        <v>13</v>
      </c>
      <c r="H5" s="58"/>
    </row>
    <row r="6" spans="1:10" s="9" customFormat="1" ht="14.25" x14ac:dyDescent="0.2">
      <c r="A6" s="45"/>
      <c r="B6" s="32" t="s">
        <v>14</v>
      </c>
      <c r="C6" s="35" t="s">
        <v>14</v>
      </c>
      <c r="D6" s="35" t="s">
        <v>15</v>
      </c>
      <c r="E6" s="36" t="s">
        <v>16</v>
      </c>
      <c r="F6" s="32" t="s">
        <v>14</v>
      </c>
      <c r="G6" s="35" t="s">
        <v>17</v>
      </c>
      <c r="H6" s="35" t="s">
        <v>18</v>
      </c>
    </row>
    <row r="7" spans="1:10" s="5" customFormat="1" ht="14.25" x14ac:dyDescent="0.2">
      <c r="A7" s="46" t="s">
        <v>19</v>
      </c>
      <c r="B7" s="32"/>
      <c r="C7" s="34"/>
      <c r="D7" s="23"/>
      <c r="E7" s="23"/>
      <c r="F7" s="23"/>
      <c r="G7" s="23" t="s">
        <v>20</v>
      </c>
      <c r="H7" s="24"/>
    </row>
    <row r="8" spans="1:10" ht="14.25" customHeight="1" x14ac:dyDescent="0.2">
      <c r="A8" s="19" t="s">
        <v>21</v>
      </c>
      <c r="B8" s="97">
        <f>C8+F8</f>
        <v>6606</v>
      </c>
      <c r="C8" s="92">
        <f>D8+E8</f>
        <v>6250</v>
      </c>
      <c r="D8" s="98">
        <v>4103</v>
      </c>
      <c r="E8" s="98">
        <v>2147</v>
      </c>
      <c r="F8" s="99">
        <f>G8+H8</f>
        <v>356</v>
      </c>
      <c r="G8" s="99">
        <v>164</v>
      </c>
      <c r="H8" s="100">
        <v>192</v>
      </c>
    </row>
    <row r="9" spans="1:10" ht="14.25" customHeight="1" x14ac:dyDescent="0.2">
      <c r="A9" s="19" t="s">
        <v>22</v>
      </c>
      <c r="B9" s="92">
        <f t="shared" ref="B9:B10" si="0">C9+F9</f>
        <v>11226</v>
      </c>
      <c r="C9" s="92">
        <f t="shared" ref="C9:C10" si="1">D9+E9</f>
        <v>10833</v>
      </c>
      <c r="D9" s="101">
        <v>7532</v>
      </c>
      <c r="E9" s="90">
        <v>3301</v>
      </c>
      <c r="F9" s="99">
        <f t="shared" ref="F9:F10" si="2">G9+H9</f>
        <v>393</v>
      </c>
      <c r="G9" s="99">
        <v>295</v>
      </c>
      <c r="H9" s="100">
        <v>98</v>
      </c>
    </row>
    <row r="10" spans="1:10" ht="14.25" x14ac:dyDescent="0.2">
      <c r="A10" s="54" t="s">
        <v>23</v>
      </c>
      <c r="B10" s="92">
        <f t="shared" si="0"/>
        <v>1275</v>
      </c>
      <c r="C10" s="92">
        <f t="shared" si="1"/>
        <v>1266</v>
      </c>
      <c r="D10" s="92">
        <v>1005</v>
      </c>
      <c r="E10" s="92">
        <v>261</v>
      </c>
      <c r="F10" s="99">
        <f t="shared" si="2"/>
        <v>9</v>
      </c>
      <c r="G10" s="99">
        <v>7</v>
      </c>
      <c r="H10" s="100">
        <v>2</v>
      </c>
      <c r="I10" s="55"/>
    </row>
    <row r="11" spans="1:10" s="4" customFormat="1" x14ac:dyDescent="0.2">
      <c r="A11" s="20" t="s">
        <v>14</v>
      </c>
      <c r="B11" s="95">
        <f>B8+B9</f>
        <v>17832</v>
      </c>
      <c r="C11" s="95">
        <f t="shared" ref="C11:H11" si="3">C8+C9</f>
        <v>17083</v>
      </c>
      <c r="D11" s="95">
        <f t="shared" si="3"/>
        <v>11635</v>
      </c>
      <c r="E11" s="95">
        <f t="shared" si="3"/>
        <v>5448</v>
      </c>
      <c r="F11" s="102">
        <f t="shared" si="3"/>
        <v>749</v>
      </c>
      <c r="G11" s="102">
        <f t="shared" si="3"/>
        <v>459</v>
      </c>
      <c r="H11" s="103">
        <f t="shared" si="3"/>
        <v>290</v>
      </c>
    </row>
    <row r="12" spans="1:10" s="4" customFormat="1" x14ac:dyDescent="0.2">
      <c r="B12" s="7"/>
      <c r="C12" s="7"/>
      <c r="D12" s="7"/>
      <c r="E12" s="7"/>
      <c r="F12" s="7"/>
      <c r="G12" s="7"/>
      <c r="H12" s="7"/>
    </row>
    <row r="13" spans="1:10" x14ac:dyDescent="0.2">
      <c r="A13" s="8" t="s">
        <v>25</v>
      </c>
    </row>
    <row r="14" spans="1:10" x14ac:dyDescent="0.2">
      <c r="A14" s="12" t="s">
        <v>69</v>
      </c>
    </row>
    <row r="17" spans="1:1" x14ac:dyDescent="0.2">
      <c r="A17" s="108" t="s">
        <v>76</v>
      </c>
    </row>
  </sheetData>
  <mergeCells count="1">
    <mergeCell ref="C5:E5"/>
  </mergeCells>
  <phoneticPr fontId="0" type="noConversion"/>
  <hyperlinks>
    <hyperlink ref="C1" location="Innhold!A1" display="Innhold og tegnforklaring" xr:uid="{CDF2F5D6-6E4A-4BD7-AFFE-B6424264E8A2}"/>
  </hyperlinks>
  <pageMargins left="0.6692913385826772" right="0.19685039370078741" top="0.98425196850393704" bottom="0.98425196850393704" header="0.51181102362204722" footer="0.51181102362204722"/>
  <pageSetup paperSize="9" scale="96" orientation="landscape" r:id="rId1"/>
  <headerFooter alignWithMargins="0">
    <oddFooter>Side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19"/>
  <sheetViews>
    <sheetView showGridLines="0" zoomScaleNormal="100" workbookViewId="0"/>
  </sheetViews>
  <sheetFormatPr baseColWidth="10" defaultColWidth="11.42578125" defaultRowHeight="12.75" x14ac:dyDescent="0.2"/>
  <cols>
    <col min="1" max="1" width="60.42578125" customWidth="1"/>
    <col min="2" max="4" width="11.5703125" customWidth="1"/>
    <col min="5" max="5" width="14.7109375" customWidth="1"/>
    <col min="6" max="6" width="11.5703125" customWidth="1"/>
    <col min="7" max="7" width="12.7109375" customWidth="1"/>
    <col min="8" max="8" width="14.85546875" customWidth="1"/>
    <col min="9" max="9" width="11.5703125" customWidth="1"/>
    <col min="10" max="10" width="12.140625" customWidth="1"/>
    <col min="11" max="11" width="14" customWidth="1"/>
  </cols>
  <sheetData>
    <row r="1" spans="1:13" x14ac:dyDescent="0.2">
      <c r="A1" s="17" t="s">
        <v>88</v>
      </c>
      <c r="C1" s="62" t="s">
        <v>80</v>
      </c>
    </row>
    <row r="2" spans="1:13" s="2" customFormat="1" ht="18" x14ac:dyDescent="0.25">
      <c r="A2" s="1" t="s">
        <v>26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pans="1:13" s="2" customFormat="1" ht="15.75" x14ac:dyDescent="0.25">
      <c r="A3" s="18" t="s">
        <v>82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</row>
    <row r="5" spans="1:13" ht="14.25" customHeight="1" x14ac:dyDescent="0.2">
      <c r="A5" s="47"/>
      <c r="B5" s="27" t="s">
        <v>27</v>
      </c>
      <c r="C5" s="113" t="s">
        <v>28</v>
      </c>
      <c r="D5" s="112"/>
      <c r="E5" s="114"/>
      <c r="F5" s="113" t="s">
        <v>29</v>
      </c>
      <c r="G5" s="112"/>
      <c r="H5" s="112"/>
      <c r="I5" s="38" t="s">
        <v>30</v>
      </c>
      <c r="J5" s="112" t="s">
        <v>31</v>
      </c>
      <c r="K5" s="112"/>
    </row>
    <row r="6" spans="1:13" ht="14.25" customHeight="1" x14ac:dyDescent="0.2">
      <c r="A6" s="48"/>
      <c r="B6" s="26" t="s">
        <v>14</v>
      </c>
      <c r="C6" s="29" t="s">
        <v>14</v>
      </c>
      <c r="D6" s="28" t="s">
        <v>32</v>
      </c>
      <c r="E6" s="29" t="s">
        <v>33</v>
      </c>
      <c r="F6" s="26" t="s">
        <v>14</v>
      </c>
      <c r="G6" s="29" t="s">
        <v>34</v>
      </c>
      <c r="H6" s="26" t="s">
        <v>35</v>
      </c>
      <c r="I6" s="29" t="s">
        <v>36</v>
      </c>
      <c r="J6" s="26" t="s">
        <v>14</v>
      </c>
      <c r="K6" s="28" t="s">
        <v>37</v>
      </c>
    </row>
    <row r="7" spans="1:13" ht="14.25" customHeight="1" x14ac:dyDescent="0.2">
      <c r="A7" s="48"/>
      <c r="B7" s="29"/>
      <c r="C7" s="26"/>
      <c r="D7" s="28" t="s">
        <v>38</v>
      </c>
      <c r="E7" s="28"/>
      <c r="F7" s="28"/>
      <c r="G7" s="28" t="s">
        <v>39</v>
      </c>
      <c r="H7" s="29"/>
      <c r="I7" s="29"/>
      <c r="J7" s="26"/>
      <c r="K7" s="28" t="s">
        <v>40</v>
      </c>
    </row>
    <row r="8" spans="1:13" s="5" customFormat="1" ht="14.25" x14ac:dyDescent="0.2">
      <c r="A8" s="49" t="s">
        <v>19</v>
      </c>
      <c r="B8" s="30"/>
      <c r="C8" s="40"/>
      <c r="D8" s="15" t="s">
        <v>41</v>
      </c>
      <c r="E8" s="15"/>
      <c r="F8" s="15"/>
      <c r="G8" s="15" t="s">
        <v>42</v>
      </c>
      <c r="H8" s="25"/>
      <c r="I8" s="39"/>
      <c r="J8" s="37"/>
      <c r="K8" s="25"/>
    </row>
    <row r="9" spans="1:13" ht="14.25" customHeight="1" x14ac:dyDescent="0.2">
      <c r="A9" s="19" t="s">
        <v>21</v>
      </c>
      <c r="B9" s="89">
        <f>C9+F9+I9+J9</f>
        <v>6605.9751100000003</v>
      </c>
      <c r="C9" s="89">
        <f>D9+E9</f>
        <v>1801.8181300000001</v>
      </c>
      <c r="D9" s="90">
        <v>1450</v>
      </c>
      <c r="E9" s="90">
        <v>351.81813</v>
      </c>
      <c r="F9" s="89">
        <f>G9+H9</f>
        <v>3182.1357400000002</v>
      </c>
      <c r="G9" s="90">
        <v>923.83914000000004</v>
      </c>
      <c r="H9" s="90">
        <v>2258.2966000000001</v>
      </c>
      <c r="I9" s="90">
        <v>511.63411000000002</v>
      </c>
      <c r="J9" s="90">
        <v>1110.3871300000001</v>
      </c>
      <c r="K9" s="91">
        <v>617.56011999999998</v>
      </c>
      <c r="M9" s="53"/>
    </row>
    <row r="10" spans="1:13" ht="14.25" customHeight="1" x14ac:dyDescent="0.2">
      <c r="A10" s="19" t="s">
        <v>22</v>
      </c>
      <c r="B10" s="89">
        <f t="shared" ref="B10" si="0">C10+F10+I10+J10</f>
        <v>11225.602800000001</v>
      </c>
      <c r="C10" s="89">
        <f t="shared" ref="C10:C11" si="1">D10+E10</f>
        <v>673.75439000000006</v>
      </c>
      <c r="D10" s="90">
        <v>614.46608000000003</v>
      </c>
      <c r="E10" s="90">
        <v>59.288310000000003</v>
      </c>
      <c r="F10" s="89">
        <f t="shared" ref="F10:F11" si="2">G10+H10</f>
        <v>9176.9895799999995</v>
      </c>
      <c r="G10" s="90">
        <v>6742.9864799999996</v>
      </c>
      <c r="H10" s="90">
        <v>2434.0030999999999</v>
      </c>
      <c r="I10" s="90">
        <v>483.42216000000002</v>
      </c>
      <c r="J10" s="90">
        <v>891.43667000000005</v>
      </c>
      <c r="K10" s="91">
        <v>432.75268</v>
      </c>
      <c r="M10" s="53"/>
    </row>
    <row r="11" spans="1:13" s="55" customFormat="1" ht="14.25" x14ac:dyDescent="0.2">
      <c r="A11" s="54" t="s">
        <v>23</v>
      </c>
      <c r="B11" s="89">
        <f>C11+F11+I11+J11</f>
        <v>1275.6759999999997</v>
      </c>
      <c r="C11" s="89">
        <f t="shared" si="1"/>
        <v>42.100999999999999</v>
      </c>
      <c r="D11" s="92">
        <v>42.100999999999999</v>
      </c>
      <c r="E11" s="93">
        <v>0</v>
      </c>
      <c r="F11" s="89">
        <f t="shared" si="2"/>
        <v>1141.7659999999998</v>
      </c>
      <c r="G11" s="92">
        <v>1087.8209999999999</v>
      </c>
      <c r="H11" s="92">
        <v>53.945</v>
      </c>
      <c r="I11" s="92">
        <v>82.35</v>
      </c>
      <c r="J11" s="92">
        <v>9.4589999999999996</v>
      </c>
      <c r="K11" s="94">
        <v>5.1959999999999997</v>
      </c>
    </row>
    <row r="12" spans="1:13" s="4" customFormat="1" ht="14.25" customHeight="1" x14ac:dyDescent="0.2">
      <c r="A12" s="20" t="s">
        <v>14</v>
      </c>
      <c r="B12" s="95">
        <f>B9+B10</f>
        <v>17831.57791</v>
      </c>
      <c r="C12" s="95">
        <f>C9+C10</f>
        <v>2475.5725200000002</v>
      </c>
      <c r="D12" s="95">
        <f t="shared" ref="D12:K12" si="3">D9+D10</f>
        <v>2064.4660800000001</v>
      </c>
      <c r="E12" s="95">
        <f t="shared" si="3"/>
        <v>411.10644000000002</v>
      </c>
      <c r="F12" s="95">
        <f t="shared" si="3"/>
        <v>12359.125319999999</v>
      </c>
      <c r="G12" s="95">
        <f t="shared" si="3"/>
        <v>7666.8256199999996</v>
      </c>
      <c r="H12" s="95">
        <f t="shared" si="3"/>
        <v>4692.2996999999996</v>
      </c>
      <c r="I12" s="95">
        <f t="shared" si="3"/>
        <v>995.05627000000004</v>
      </c>
      <c r="J12" s="95">
        <f t="shared" si="3"/>
        <v>2001.8238000000001</v>
      </c>
      <c r="K12" s="96">
        <f t="shared" si="3"/>
        <v>1050.3127999999999</v>
      </c>
    </row>
    <row r="13" spans="1:13" s="4" customFormat="1" x14ac:dyDescent="0.2">
      <c r="B13" s="63"/>
      <c r="C13" s="6"/>
      <c r="D13" s="6"/>
      <c r="E13" s="6"/>
      <c r="F13" s="6"/>
      <c r="G13" s="6"/>
      <c r="H13" s="6"/>
      <c r="I13" s="6"/>
      <c r="J13" s="6"/>
    </row>
    <row r="14" spans="1:13" x14ac:dyDescent="0.2">
      <c r="A14" s="8" t="s">
        <v>43</v>
      </c>
      <c r="C14" s="105"/>
    </row>
    <row r="15" spans="1:13" x14ac:dyDescent="0.2">
      <c r="A15" s="12" t="s">
        <v>69</v>
      </c>
      <c r="D15" s="105"/>
      <c r="E15" s="105"/>
      <c r="F15" s="105"/>
      <c r="G15" s="105"/>
      <c r="H15" s="105"/>
      <c r="I15" s="105"/>
      <c r="K15" s="91"/>
    </row>
    <row r="16" spans="1:13" x14ac:dyDescent="0.2">
      <c r="B16" s="53"/>
      <c r="C16" s="53"/>
      <c r="D16" s="53"/>
      <c r="E16" s="53"/>
      <c r="F16" s="53"/>
      <c r="G16" s="53"/>
      <c r="H16" s="53"/>
      <c r="I16" s="53"/>
      <c r="J16" s="105"/>
      <c r="K16" s="94"/>
    </row>
    <row r="17" spans="1:12" x14ac:dyDescent="0.2">
      <c r="L17" s="105"/>
    </row>
    <row r="18" spans="1:12" x14ac:dyDescent="0.2">
      <c r="A18" t="s">
        <v>74</v>
      </c>
    </row>
    <row r="19" spans="1:12" x14ac:dyDescent="0.2">
      <c r="A19" t="s">
        <v>77</v>
      </c>
    </row>
  </sheetData>
  <mergeCells count="3">
    <mergeCell ref="J5:K5"/>
    <mergeCell ref="C5:E5"/>
    <mergeCell ref="F5:H5"/>
  </mergeCells>
  <phoneticPr fontId="0" type="noConversion"/>
  <hyperlinks>
    <hyperlink ref="C1" location="Innhold!A1" display="Innhold og tegnforklaring" xr:uid="{53882171-B2E4-4E1B-9D91-6F8B2D463A8F}"/>
  </hyperlinks>
  <pageMargins left="0.19685039370078741" right="0.15748031496062992" top="0.98425196850393704" bottom="0.98425196850393704" header="0.51181102362204722" footer="0.51181102362204722"/>
  <pageSetup paperSize="9" scale="77" orientation="landscape" r:id="rId1"/>
  <headerFooter alignWithMargins="0">
    <oddFooter>Side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K31"/>
  <sheetViews>
    <sheetView showGridLines="0" zoomScaleNormal="100" workbookViewId="0">
      <selection activeCell="D16" sqref="D16"/>
    </sheetView>
  </sheetViews>
  <sheetFormatPr baseColWidth="10" defaultColWidth="9.140625" defaultRowHeight="12.75" x14ac:dyDescent="0.2"/>
  <cols>
    <col min="1" max="1" width="59.140625" customWidth="1"/>
    <col min="2" max="6" width="11.140625" customWidth="1"/>
    <col min="7" max="7" width="13.140625" customWidth="1"/>
    <col min="8" max="8" width="15.28515625" customWidth="1"/>
  </cols>
  <sheetData>
    <row r="1" spans="1:11" x14ac:dyDescent="0.2">
      <c r="A1" s="17" t="s">
        <v>88</v>
      </c>
      <c r="C1" s="62" t="s">
        <v>80</v>
      </c>
    </row>
    <row r="2" spans="1:11" s="2" customFormat="1" ht="18" x14ac:dyDescent="0.25">
      <c r="A2" s="1" t="s">
        <v>44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spans="1:11" s="2" customFormat="1" ht="15.75" x14ac:dyDescent="0.25">
      <c r="A3" s="51" t="s">
        <v>83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spans="1:11" x14ac:dyDescent="0.2">
      <c r="A4" s="104" t="s">
        <v>70</v>
      </c>
    </row>
    <row r="5" spans="1:11" ht="14.25" customHeight="1" x14ac:dyDescent="0.2">
      <c r="A5" s="115" t="s">
        <v>45</v>
      </c>
      <c r="B5" s="33"/>
      <c r="C5" s="109" t="s">
        <v>12</v>
      </c>
      <c r="D5" s="110"/>
      <c r="E5" s="111"/>
      <c r="F5" s="109" t="s">
        <v>13</v>
      </c>
      <c r="G5" s="110"/>
      <c r="H5" s="110"/>
    </row>
    <row r="6" spans="1:11" ht="14.25" x14ac:dyDescent="0.2">
      <c r="A6" s="116"/>
      <c r="B6" s="32" t="s">
        <v>14</v>
      </c>
      <c r="C6" s="35" t="s">
        <v>14</v>
      </c>
      <c r="D6" s="35" t="s">
        <v>15</v>
      </c>
      <c r="E6" s="36" t="s">
        <v>16</v>
      </c>
      <c r="F6" s="32" t="s">
        <v>14</v>
      </c>
      <c r="G6" s="35" t="s">
        <v>17</v>
      </c>
      <c r="H6" s="35" t="s">
        <v>18</v>
      </c>
    </row>
    <row r="7" spans="1:11" ht="14.25" x14ac:dyDescent="0.2">
      <c r="A7" s="117"/>
      <c r="B7" s="32"/>
      <c r="C7" s="34"/>
      <c r="D7" s="23"/>
      <c r="E7" s="23"/>
      <c r="F7" s="23"/>
      <c r="G7" s="23" t="s">
        <v>20</v>
      </c>
      <c r="H7" s="24"/>
    </row>
    <row r="8" spans="1:11" ht="14.25" customHeight="1" x14ac:dyDescent="0.2">
      <c r="A8" s="19" t="s">
        <v>46</v>
      </c>
      <c r="B8" s="85">
        <f>C8+F8</f>
        <v>1787</v>
      </c>
      <c r="C8" s="10">
        <f>D8+E8</f>
        <v>1716</v>
      </c>
      <c r="D8" s="10">
        <v>1075</v>
      </c>
      <c r="E8" s="10">
        <v>641</v>
      </c>
      <c r="F8" s="10">
        <f>G8+H8</f>
        <v>71</v>
      </c>
      <c r="G8" s="10">
        <v>66</v>
      </c>
      <c r="H8" s="14">
        <v>5</v>
      </c>
      <c r="K8" s="22"/>
    </row>
    <row r="9" spans="1:11" ht="14.25" customHeight="1" x14ac:dyDescent="0.2">
      <c r="A9" s="19" t="s">
        <v>47</v>
      </c>
      <c r="B9" s="10">
        <f>C9+F9</f>
        <v>5500</v>
      </c>
      <c r="C9" s="10">
        <f t="shared" ref="C9:C14" si="0">D9+E9</f>
        <v>5171</v>
      </c>
      <c r="D9" s="10">
        <v>3528</v>
      </c>
      <c r="E9" s="10">
        <v>1643</v>
      </c>
      <c r="F9" s="10">
        <f t="shared" ref="F9:F14" si="1">G9+H9</f>
        <v>329</v>
      </c>
      <c r="G9" s="10">
        <v>124</v>
      </c>
      <c r="H9" s="14">
        <v>205</v>
      </c>
      <c r="K9" s="22"/>
    </row>
    <row r="10" spans="1:11" ht="14.25" customHeight="1" x14ac:dyDescent="0.2">
      <c r="A10" s="19" t="s">
        <v>48</v>
      </c>
      <c r="B10" s="10">
        <f>C10+F10</f>
        <v>2045</v>
      </c>
      <c r="C10" s="10">
        <f t="shared" si="0"/>
        <v>1952</v>
      </c>
      <c r="D10" s="10">
        <v>1342</v>
      </c>
      <c r="E10" s="10">
        <v>610</v>
      </c>
      <c r="F10" s="10">
        <f t="shared" si="1"/>
        <v>93</v>
      </c>
      <c r="G10" s="10">
        <v>77</v>
      </c>
      <c r="H10" s="14">
        <v>16</v>
      </c>
      <c r="K10" s="22"/>
    </row>
    <row r="11" spans="1:11" ht="14.25" customHeight="1" x14ac:dyDescent="0.2">
      <c r="A11" s="19" t="s">
        <v>49</v>
      </c>
      <c r="B11" s="10">
        <f>C11+F11</f>
        <v>1530</v>
      </c>
      <c r="C11" s="10">
        <f t="shared" si="0"/>
        <v>1520</v>
      </c>
      <c r="D11" s="10">
        <v>1093</v>
      </c>
      <c r="E11" s="10">
        <v>427</v>
      </c>
      <c r="F11" s="10">
        <f t="shared" si="1"/>
        <v>10</v>
      </c>
      <c r="G11" s="10">
        <v>9</v>
      </c>
      <c r="H11" s="14">
        <v>1</v>
      </c>
      <c r="K11" s="22"/>
    </row>
    <row r="12" spans="1:11" ht="14.25" x14ac:dyDescent="0.2">
      <c r="A12" s="3" t="s">
        <v>50</v>
      </c>
      <c r="B12" s="11">
        <f>SUM(B8:B11)</f>
        <v>10862</v>
      </c>
      <c r="C12" s="11">
        <f t="shared" ref="C12:H12" si="2">SUM(C8:C11)</f>
        <v>10359</v>
      </c>
      <c r="D12" s="11">
        <f t="shared" si="2"/>
        <v>7038</v>
      </c>
      <c r="E12" s="11">
        <f t="shared" si="2"/>
        <v>3321</v>
      </c>
      <c r="F12" s="11">
        <f t="shared" si="2"/>
        <v>503</v>
      </c>
      <c r="G12" s="11">
        <f t="shared" si="2"/>
        <v>276</v>
      </c>
      <c r="H12" s="13">
        <f t="shared" si="2"/>
        <v>227</v>
      </c>
      <c r="K12" s="22"/>
    </row>
    <row r="13" spans="1:11" ht="14.25" x14ac:dyDescent="0.2">
      <c r="A13" s="19" t="s">
        <v>51</v>
      </c>
      <c r="B13" s="10">
        <f>C13+F13</f>
        <v>1275</v>
      </c>
      <c r="C13" s="10">
        <f t="shared" si="0"/>
        <v>1266</v>
      </c>
      <c r="D13" s="10">
        <v>1005</v>
      </c>
      <c r="E13" s="10">
        <v>261</v>
      </c>
      <c r="F13" s="10">
        <f t="shared" si="1"/>
        <v>9</v>
      </c>
      <c r="G13" s="10">
        <v>7</v>
      </c>
      <c r="H13" s="88">
        <v>2</v>
      </c>
      <c r="K13" s="22"/>
    </row>
    <row r="14" spans="1:11" ht="14.25" x14ac:dyDescent="0.2">
      <c r="A14" s="19" t="s">
        <v>52</v>
      </c>
      <c r="B14" s="10">
        <f>C14+F14</f>
        <v>5695</v>
      </c>
      <c r="C14" s="10">
        <f t="shared" si="0"/>
        <v>5458</v>
      </c>
      <c r="D14" s="10">
        <v>3592</v>
      </c>
      <c r="E14" s="10">
        <v>1866</v>
      </c>
      <c r="F14" s="10">
        <f t="shared" si="1"/>
        <v>237</v>
      </c>
      <c r="G14" s="10">
        <v>175</v>
      </c>
      <c r="H14" s="14">
        <v>62</v>
      </c>
      <c r="K14" s="22"/>
    </row>
    <row r="15" spans="1:11" s="4" customFormat="1" x14ac:dyDescent="0.2">
      <c r="A15" s="3" t="s">
        <v>14</v>
      </c>
      <c r="B15" s="11">
        <f>B12+B13+B14</f>
        <v>17832</v>
      </c>
      <c r="C15" s="11">
        <f t="shared" ref="C15:H15" si="3">C12+C13+C14</f>
        <v>17083</v>
      </c>
      <c r="D15" s="11">
        <f t="shared" si="3"/>
        <v>11635</v>
      </c>
      <c r="E15" s="11">
        <f t="shared" si="3"/>
        <v>5448</v>
      </c>
      <c r="F15" s="11">
        <f t="shared" si="3"/>
        <v>749</v>
      </c>
      <c r="G15" s="11">
        <f t="shared" si="3"/>
        <v>458</v>
      </c>
      <c r="H15" s="13">
        <f t="shared" si="3"/>
        <v>291</v>
      </c>
      <c r="K15" s="22"/>
    </row>
    <row r="16" spans="1:11" s="4" customFormat="1" x14ac:dyDescent="0.2">
      <c r="B16" s="7"/>
      <c r="C16" s="7"/>
      <c r="D16" s="7"/>
      <c r="E16" s="7"/>
      <c r="F16" s="7"/>
      <c r="G16" s="7"/>
      <c r="H16" s="7"/>
    </row>
    <row r="17" spans="1:8" x14ac:dyDescent="0.2">
      <c r="A17" s="8" t="s">
        <v>53</v>
      </c>
    </row>
    <row r="18" spans="1:8" x14ac:dyDescent="0.2">
      <c r="A18" s="8" t="s">
        <v>54</v>
      </c>
    </row>
    <row r="19" spans="1:8" x14ac:dyDescent="0.2">
      <c r="A19" s="8" t="s">
        <v>55</v>
      </c>
    </row>
    <row r="20" spans="1:8" x14ac:dyDescent="0.2">
      <c r="A20" s="12" t="s">
        <v>69</v>
      </c>
    </row>
    <row r="23" spans="1:8" x14ac:dyDescent="0.2">
      <c r="A23" s="106" t="s">
        <v>71</v>
      </c>
    </row>
    <row r="31" spans="1:8" x14ac:dyDescent="0.2">
      <c r="B31" s="16"/>
      <c r="C31" s="16"/>
      <c r="D31" s="16"/>
      <c r="E31" s="16"/>
      <c r="F31" s="16"/>
      <c r="G31" s="16"/>
      <c r="H31" s="16"/>
    </row>
  </sheetData>
  <mergeCells count="3">
    <mergeCell ref="C5:E5"/>
    <mergeCell ref="A5:A7"/>
    <mergeCell ref="F5:H5"/>
  </mergeCells>
  <phoneticPr fontId="0" type="noConversion"/>
  <hyperlinks>
    <hyperlink ref="A23" r:id="rId1" xr:uid="{73EC7113-35F2-4F96-BA80-DE5C25C2B42E}"/>
    <hyperlink ref="C1" location="Innhold!A1" display="Innhold og tegnforklaring" xr:uid="{73DCCF71-FC0B-451A-9C80-C468C6A8DF01}"/>
  </hyperlinks>
  <pageMargins left="0.78740157480314965" right="0.78740157480314965" top="0.98425196850393704" bottom="0.98425196850393704" header="0.51181102362204722" footer="0.51181102362204722"/>
  <pageSetup paperSize="9" scale="90" orientation="landscape" r:id="rId2"/>
  <headerFooter alignWithMargins="0">
    <oddFooter>Side &amp;P</oddFooter>
  </headerFooter>
  <ignoredErrors>
    <ignoredError sqref="B12:F12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27"/>
  <sheetViews>
    <sheetView showGridLines="0" zoomScaleNormal="100" workbookViewId="0"/>
  </sheetViews>
  <sheetFormatPr baseColWidth="10" defaultColWidth="11.42578125" defaultRowHeight="12.75" x14ac:dyDescent="0.2"/>
  <cols>
    <col min="1" max="1" width="53.140625" customWidth="1"/>
    <col min="5" max="5" width="13.42578125" customWidth="1"/>
    <col min="7" max="7" width="12.5703125" customWidth="1"/>
    <col min="8" max="8" width="15.5703125" customWidth="1"/>
    <col min="11" max="11" width="13.5703125" customWidth="1"/>
  </cols>
  <sheetData>
    <row r="1" spans="1:14" x14ac:dyDescent="0.2">
      <c r="A1" s="17" t="s">
        <v>88</v>
      </c>
      <c r="C1" s="62" t="s">
        <v>80</v>
      </c>
    </row>
    <row r="2" spans="1:14" ht="18" x14ac:dyDescent="0.25">
      <c r="A2" s="1" t="s">
        <v>56</v>
      </c>
      <c r="B2" s="4"/>
      <c r="C2" s="4"/>
      <c r="D2" s="4"/>
      <c r="E2" s="4"/>
      <c r="F2" s="4"/>
      <c r="G2" s="4"/>
      <c r="H2" s="4"/>
      <c r="I2" s="4"/>
      <c r="J2" s="4"/>
    </row>
    <row r="3" spans="1:14" ht="15.75" x14ac:dyDescent="0.25">
      <c r="A3" s="18" t="s">
        <v>84</v>
      </c>
      <c r="B3" s="4"/>
      <c r="C3" s="4"/>
      <c r="D3" s="4"/>
      <c r="E3" s="4"/>
      <c r="F3" s="4"/>
      <c r="G3" s="4"/>
      <c r="H3" s="4"/>
      <c r="I3" s="4"/>
      <c r="J3" s="4"/>
    </row>
    <row r="5" spans="1:14" ht="14.25" customHeight="1" x14ac:dyDescent="0.2">
      <c r="A5" s="118" t="s">
        <v>19</v>
      </c>
      <c r="B5" s="121" t="s">
        <v>27</v>
      </c>
      <c r="C5" s="112" t="s">
        <v>28</v>
      </c>
      <c r="D5" s="112"/>
      <c r="E5" s="112"/>
      <c r="F5" s="113" t="s">
        <v>29</v>
      </c>
      <c r="G5" s="112"/>
      <c r="H5" s="114"/>
      <c r="I5" s="27" t="s">
        <v>30</v>
      </c>
      <c r="J5" s="113" t="s">
        <v>31</v>
      </c>
      <c r="K5" s="112"/>
    </row>
    <row r="6" spans="1:14" ht="14.25" customHeight="1" x14ac:dyDescent="0.2">
      <c r="A6" s="119"/>
      <c r="B6" s="122"/>
      <c r="C6" s="26" t="s">
        <v>14</v>
      </c>
      <c r="D6" s="29" t="s">
        <v>32</v>
      </c>
      <c r="E6" s="29" t="s">
        <v>33</v>
      </c>
      <c r="F6" s="28" t="s">
        <v>14</v>
      </c>
      <c r="G6" s="29" t="s">
        <v>57</v>
      </c>
      <c r="H6" s="29" t="s">
        <v>35</v>
      </c>
      <c r="I6" s="29" t="s">
        <v>36</v>
      </c>
      <c r="J6" s="29" t="s">
        <v>14</v>
      </c>
      <c r="K6" s="26" t="s">
        <v>37</v>
      </c>
    </row>
    <row r="7" spans="1:14" ht="14.25" x14ac:dyDescent="0.2">
      <c r="A7" s="119"/>
      <c r="B7" s="122"/>
      <c r="C7" s="31"/>
      <c r="D7" s="26" t="s">
        <v>38</v>
      </c>
      <c r="E7" s="29"/>
      <c r="F7" s="26"/>
      <c r="G7" s="29" t="s">
        <v>39</v>
      </c>
      <c r="H7" s="29"/>
      <c r="I7" s="29"/>
      <c r="J7" s="28"/>
      <c r="K7" s="28" t="s">
        <v>40</v>
      </c>
    </row>
    <row r="8" spans="1:14" ht="14.25" x14ac:dyDescent="0.2">
      <c r="A8" s="120"/>
      <c r="B8" s="123"/>
      <c r="C8" s="26"/>
      <c r="D8" s="30" t="s">
        <v>41</v>
      </c>
      <c r="E8" s="30"/>
      <c r="F8" s="30"/>
      <c r="G8" s="29" t="s">
        <v>42</v>
      </c>
      <c r="H8" s="30"/>
      <c r="I8" s="30"/>
      <c r="J8" s="30" t="s">
        <v>14</v>
      </c>
      <c r="K8" s="28"/>
    </row>
    <row r="9" spans="1:14" ht="14.25" customHeight="1" x14ac:dyDescent="0.2">
      <c r="A9" s="19" t="s">
        <v>46</v>
      </c>
      <c r="B9" s="85">
        <f>C9+F9+I9+J9</f>
        <v>1786.79955</v>
      </c>
      <c r="C9" s="85">
        <f>D9+E9</f>
        <v>295.95515</v>
      </c>
      <c r="D9" s="85">
        <v>287.63920000000002</v>
      </c>
      <c r="E9" s="85">
        <v>8.3159500000000008</v>
      </c>
      <c r="F9" s="10">
        <f>G9+H9</f>
        <v>1212.5187000000001</v>
      </c>
      <c r="G9" s="85">
        <v>514.70770000000005</v>
      </c>
      <c r="H9" s="10">
        <v>697.81100000000004</v>
      </c>
      <c r="I9" s="85">
        <v>133.3997</v>
      </c>
      <c r="J9" s="10">
        <v>144.92599999999999</v>
      </c>
      <c r="K9" s="86">
        <v>53.078000000000003</v>
      </c>
      <c r="L9" s="22"/>
      <c r="M9" s="21"/>
      <c r="N9" s="22"/>
    </row>
    <row r="10" spans="1:14" ht="14.25" customHeight="1" x14ac:dyDescent="0.2">
      <c r="A10" s="19" t="s">
        <v>47</v>
      </c>
      <c r="B10" s="10">
        <f t="shared" ref="B10:B15" si="0">C10+F10+I10+J10</f>
        <v>5499.7811999999994</v>
      </c>
      <c r="C10" s="10">
        <f t="shared" ref="C10:C15" si="1">D10+E10</f>
        <v>1578.1616799999999</v>
      </c>
      <c r="D10" s="10">
        <v>1230</v>
      </c>
      <c r="E10" s="10">
        <v>348.16167999999999</v>
      </c>
      <c r="F10" s="10">
        <f t="shared" ref="F10:F15" si="2">G10+H10</f>
        <v>2428.90094</v>
      </c>
      <c r="G10" s="10">
        <v>633.88383999999996</v>
      </c>
      <c r="H10" s="10">
        <v>1795.0171</v>
      </c>
      <c r="I10" s="10">
        <v>420.97214000000002</v>
      </c>
      <c r="J10" s="10">
        <v>1071.7464399999999</v>
      </c>
      <c r="K10" s="14">
        <v>537.72871999999995</v>
      </c>
      <c r="L10" s="22"/>
      <c r="M10" s="21"/>
      <c r="N10" s="22"/>
    </row>
    <row r="11" spans="1:14" ht="14.25" customHeight="1" x14ac:dyDescent="0.2">
      <c r="A11" s="19" t="s">
        <v>48</v>
      </c>
      <c r="B11" s="10">
        <f t="shared" si="0"/>
        <v>2045.2573600000001</v>
      </c>
      <c r="C11" s="10">
        <f t="shared" si="1"/>
        <v>241.53467000000001</v>
      </c>
      <c r="D11" s="10">
        <v>216.19933</v>
      </c>
      <c r="E11" s="10">
        <v>25.335339999999999</v>
      </c>
      <c r="F11" s="10">
        <f t="shared" si="2"/>
        <v>1397.2681600000001</v>
      </c>
      <c r="G11" s="10">
        <v>641.55643999999995</v>
      </c>
      <c r="H11" s="10">
        <v>755.71172000000001</v>
      </c>
      <c r="I11" s="10">
        <v>111.94944</v>
      </c>
      <c r="J11" s="10">
        <v>294.50509</v>
      </c>
      <c r="K11" s="14">
        <v>165.51068000000001</v>
      </c>
      <c r="L11" s="22"/>
      <c r="M11" s="21"/>
      <c r="N11" s="22"/>
    </row>
    <row r="12" spans="1:14" ht="14.25" customHeight="1" x14ac:dyDescent="0.2">
      <c r="A12" s="19" t="s">
        <v>49</v>
      </c>
      <c r="B12" s="10">
        <f t="shared" si="0"/>
        <v>1529.6510500000002</v>
      </c>
      <c r="C12" s="10">
        <f t="shared" si="1"/>
        <v>99.336070000000007</v>
      </c>
      <c r="D12" s="10">
        <v>93.644850000000005</v>
      </c>
      <c r="E12" s="10">
        <v>5.6912200000000004</v>
      </c>
      <c r="F12" s="10">
        <f t="shared" si="2"/>
        <v>1211.2371900000001</v>
      </c>
      <c r="G12" s="10">
        <v>438.25366000000002</v>
      </c>
      <c r="H12" s="10">
        <v>772.98352999999997</v>
      </c>
      <c r="I12" s="10">
        <v>68.177679999999995</v>
      </c>
      <c r="J12" s="10">
        <v>150.90011000000001</v>
      </c>
      <c r="K12" s="14">
        <v>76.420559999999995</v>
      </c>
      <c r="L12" s="22"/>
      <c r="M12" s="21"/>
      <c r="N12" s="22"/>
    </row>
    <row r="13" spans="1:14" ht="14.25" x14ac:dyDescent="0.2">
      <c r="A13" s="3" t="s">
        <v>50</v>
      </c>
      <c r="B13" s="11">
        <f>SUM(B9:B12)</f>
        <v>10861.489159999999</v>
      </c>
      <c r="C13" s="11">
        <f t="shared" ref="C13:K13" si="3">SUM(C9:C12)</f>
        <v>2214.9875699999998</v>
      </c>
      <c r="D13" s="11">
        <f t="shared" si="3"/>
        <v>1827.4833799999999</v>
      </c>
      <c r="E13" s="11">
        <f t="shared" si="3"/>
        <v>387.50418999999994</v>
      </c>
      <c r="F13" s="11">
        <f t="shared" si="3"/>
        <v>6249.9249899999995</v>
      </c>
      <c r="G13" s="11">
        <f t="shared" si="3"/>
        <v>2228.4016399999996</v>
      </c>
      <c r="H13" s="11">
        <f t="shared" si="3"/>
        <v>4021.5233499999999</v>
      </c>
      <c r="I13" s="11">
        <f t="shared" si="3"/>
        <v>734.49896000000001</v>
      </c>
      <c r="J13" s="11">
        <f t="shared" si="3"/>
        <v>1662.07764</v>
      </c>
      <c r="K13" s="13">
        <f t="shared" si="3"/>
        <v>832.73795999999993</v>
      </c>
      <c r="L13" s="22"/>
      <c r="M13" s="22"/>
      <c r="N13" s="22"/>
    </row>
    <row r="14" spans="1:14" s="55" customFormat="1" ht="14.25" x14ac:dyDescent="0.2">
      <c r="A14" s="19" t="s">
        <v>51</v>
      </c>
      <c r="B14" s="10">
        <f t="shared" si="0"/>
        <v>1275.6759999999997</v>
      </c>
      <c r="C14" s="10">
        <f t="shared" si="1"/>
        <v>42.100999999999999</v>
      </c>
      <c r="D14" s="10">
        <v>42.100999999999999</v>
      </c>
      <c r="E14" s="87">
        <v>0</v>
      </c>
      <c r="F14" s="10">
        <f t="shared" si="2"/>
        <v>1141.7659999999998</v>
      </c>
      <c r="G14" s="10">
        <v>1087.8209999999999</v>
      </c>
      <c r="H14" s="10">
        <v>53.945</v>
      </c>
      <c r="I14" s="10">
        <v>82.35</v>
      </c>
      <c r="J14" s="10">
        <v>9.4589999999999996</v>
      </c>
      <c r="K14" s="14">
        <v>5.1959999999999997</v>
      </c>
      <c r="N14" s="22"/>
    </row>
    <row r="15" spans="1:14" ht="14.25" x14ac:dyDescent="0.2">
      <c r="A15" s="19" t="s">
        <v>52</v>
      </c>
      <c r="B15" s="10">
        <f t="shared" si="0"/>
        <v>5694.4756999999991</v>
      </c>
      <c r="C15" s="10">
        <f t="shared" si="1"/>
        <v>218.54688999999999</v>
      </c>
      <c r="D15" s="10">
        <v>194.94463999999999</v>
      </c>
      <c r="E15" s="10">
        <v>23.602250000000002</v>
      </c>
      <c r="F15" s="10">
        <f t="shared" si="2"/>
        <v>4967.4343399999998</v>
      </c>
      <c r="G15" s="10">
        <v>4350.6029799999997</v>
      </c>
      <c r="H15" s="10">
        <v>616.83136000000002</v>
      </c>
      <c r="I15" s="10">
        <v>178.20731000000001</v>
      </c>
      <c r="J15" s="10">
        <v>330.28715999999997</v>
      </c>
      <c r="K15" s="14">
        <v>212.37884</v>
      </c>
      <c r="L15" s="22"/>
      <c r="M15" s="22"/>
      <c r="N15" s="22"/>
    </row>
    <row r="16" spans="1:14" x14ac:dyDescent="0.2">
      <c r="A16" s="3" t="s">
        <v>14</v>
      </c>
      <c r="B16" s="11">
        <f>B13+B14+B15</f>
        <v>17831.64086</v>
      </c>
      <c r="C16" s="11">
        <f t="shared" ref="C16:K16" si="4">C13+C14+C15</f>
        <v>2475.63546</v>
      </c>
      <c r="D16" s="11">
        <f t="shared" si="4"/>
        <v>2064.5290199999999</v>
      </c>
      <c r="E16" s="11">
        <f t="shared" si="4"/>
        <v>411.10643999999996</v>
      </c>
      <c r="F16" s="11">
        <f t="shared" si="4"/>
        <v>12359.125329999999</v>
      </c>
      <c r="G16" s="11">
        <f t="shared" si="4"/>
        <v>7666.8256199999996</v>
      </c>
      <c r="H16" s="11">
        <f t="shared" si="4"/>
        <v>4692.2997100000002</v>
      </c>
      <c r="I16" s="11">
        <f t="shared" si="4"/>
        <v>995.05627000000004</v>
      </c>
      <c r="J16" s="11">
        <f t="shared" si="4"/>
        <v>2001.8238000000001</v>
      </c>
      <c r="K16" s="13">
        <f t="shared" si="4"/>
        <v>1050.3127999999999</v>
      </c>
      <c r="L16" s="13"/>
      <c r="N16" s="22"/>
    </row>
    <row r="17" spans="1:11" x14ac:dyDescent="0.2">
      <c r="A17" s="4"/>
      <c r="B17" s="83"/>
      <c r="C17" s="83"/>
      <c r="D17" s="83"/>
      <c r="E17" s="83"/>
      <c r="F17" s="83"/>
      <c r="G17" s="83"/>
      <c r="H17" s="83"/>
      <c r="I17" s="83"/>
      <c r="J17" s="83"/>
      <c r="K17" s="83"/>
    </row>
    <row r="18" spans="1:11" x14ac:dyDescent="0.2">
      <c r="A18" s="8" t="s">
        <v>53</v>
      </c>
      <c r="C18" s="52"/>
      <c r="F18" s="52"/>
    </row>
    <row r="19" spans="1:11" x14ac:dyDescent="0.2">
      <c r="A19" s="8" t="s">
        <v>54</v>
      </c>
    </row>
    <row r="20" spans="1:11" x14ac:dyDescent="0.2">
      <c r="A20" s="8" t="s">
        <v>55</v>
      </c>
    </row>
    <row r="21" spans="1:11" x14ac:dyDescent="0.2">
      <c r="A21" s="12" t="s">
        <v>69</v>
      </c>
    </row>
    <row r="23" spans="1:11" x14ac:dyDescent="0.2">
      <c r="A23" s="106" t="s">
        <v>72</v>
      </c>
    </row>
    <row r="24" spans="1:11" x14ac:dyDescent="0.2">
      <c r="A24" t="s">
        <v>78</v>
      </c>
    </row>
    <row r="27" spans="1:11" x14ac:dyDescent="0.2">
      <c r="B27" s="16"/>
      <c r="C27" s="16"/>
      <c r="D27" s="16"/>
      <c r="E27" s="16"/>
      <c r="F27" s="16"/>
      <c r="G27" s="16"/>
      <c r="H27" s="16"/>
      <c r="I27" s="16"/>
      <c r="J27" s="16"/>
      <c r="K27" s="16"/>
    </row>
  </sheetData>
  <mergeCells count="5">
    <mergeCell ref="J5:K5"/>
    <mergeCell ref="A5:A8"/>
    <mergeCell ref="B5:B8"/>
    <mergeCell ref="C5:E5"/>
    <mergeCell ref="F5:H5"/>
  </mergeCells>
  <phoneticPr fontId="0" type="noConversion"/>
  <hyperlinks>
    <hyperlink ref="A23" r:id="rId1" xr:uid="{CF7789D3-4DD3-4920-992A-4B2C5101E03D}"/>
    <hyperlink ref="C1" location="Innhold!A1" display="Innhold og tegnforklaring" xr:uid="{3EE875B0-A8E0-4F1E-8493-98BB26CE4B8A}"/>
  </hyperlinks>
  <pageMargins left="0.78740157480314965" right="0.78740157480314965" top="0.98425196850393704" bottom="0.98425196850393704" header="0.51181102362204722" footer="0.51181102362204722"/>
  <pageSetup paperSize="9" scale="74" orientation="landscape" r:id="rId2"/>
  <headerFooter alignWithMargins="0"/>
  <ignoredErrors>
    <ignoredError sqref="B13:F13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16"/>
  <sheetViews>
    <sheetView showGridLines="0" workbookViewId="0">
      <selection activeCell="D15" sqref="D15"/>
    </sheetView>
  </sheetViews>
  <sheetFormatPr baseColWidth="10" defaultColWidth="11.42578125" defaultRowHeight="12.75" x14ac:dyDescent="0.2"/>
  <cols>
    <col min="1" max="1" width="57.5703125" customWidth="1"/>
    <col min="3" max="3" width="25.5703125" customWidth="1"/>
    <col min="5" max="5" width="24.7109375" bestFit="1" customWidth="1"/>
  </cols>
  <sheetData>
    <row r="1" spans="1:9" x14ac:dyDescent="0.2">
      <c r="A1" s="17" t="s">
        <v>88</v>
      </c>
      <c r="C1" s="62" t="s">
        <v>80</v>
      </c>
    </row>
    <row r="2" spans="1:9" ht="18" x14ac:dyDescent="0.25">
      <c r="A2" s="1" t="s">
        <v>58</v>
      </c>
      <c r="B2" s="4"/>
      <c r="C2" s="4"/>
      <c r="D2" s="4"/>
      <c r="E2" s="4"/>
    </row>
    <row r="3" spans="1:9" ht="15.75" x14ac:dyDescent="0.25">
      <c r="A3" s="18" t="s">
        <v>85</v>
      </c>
      <c r="B3" s="4"/>
      <c r="C3" s="4"/>
      <c r="D3" s="4"/>
      <c r="E3" s="4"/>
    </row>
    <row r="5" spans="1:9" ht="14.25" x14ac:dyDescent="0.2">
      <c r="A5" s="126" t="s">
        <v>19</v>
      </c>
      <c r="B5" s="124" t="s">
        <v>59</v>
      </c>
      <c r="C5" s="124"/>
      <c r="D5" s="125" t="s">
        <v>60</v>
      </c>
      <c r="E5" s="124"/>
    </row>
    <row r="6" spans="1:9" ht="14.25" x14ac:dyDescent="0.2">
      <c r="A6" s="127"/>
      <c r="B6" s="43" t="s">
        <v>14</v>
      </c>
      <c r="C6" s="41" t="s">
        <v>61</v>
      </c>
      <c r="D6" s="41" t="s">
        <v>14</v>
      </c>
      <c r="E6" s="42" t="s">
        <v>61</v>
      </c>
    </row>
    <row r="7" spans="1:9" ht="14.25" customHeight="1" x14ac:dyDescent="0.2">
      <c r="A7" s="19" t="s">
        <v>21</v>
      </c>
      <c r="B7" s="10">
        <v>3728</v>
      </c>
      <c r="C7" s="10">
        <v>2647</v>
      </c>
      <c r="D7" s="10">
        <v>3433.9</v>
      </c>
      <c r="E7" s="14">
        <v>2493.3000000000002</v>
      </c>
      <c r="F7" s="16"/>
      <c r="G7" s="14"/>
      <c r="H7" s="50"/>
    </row>
    <row r="8" spans="1:9" ht="14.25" customHeight="1" x14ac:dyDescent="0.2">
      <c r="A8" s="19" t="s">
        <v>22</v>
      </c>
      <c r="B8" s="10">
        <v>10760</v>
      </c>
      <c r="C8" s="10">
        <v>6613</v>
      </c>
      <c r="D8" s="10">
        <v>7085</v>
      </c>
      <c r="E8" s="14">
        <v>4690.8</v>
      </c>
      <c r="F8" s="16"/>
      <c r="G8" s="14"/>
      <c r="H8" s="50"/>
      <c r="I8" s="16"/>
    </row>
    <row r="9" spans="1:9" s="55" customFormat="1" ht="14.25" x14ac:dyDescent="0.2">
      <c r="A9" s="54" t="s">
        <v>23</v>
      </c>
      <c r="B9" s="56">
        <v>2012</v>
      </c>
      <c r="C9" s="10">
        <v>1221</v>
      </c>
      <c r="D9" s="10">
        <v>905.8</v>
      </c>
      <c r="E9" s="14">
        <v>531.4</v>
      </c>
      <c r="F9" s="16"/>
      <c r="G9" s="22"/>
      <c r="H9" s="50"/>
    </row>
    <row r="10" spans="1:9" x14ac:dyDescent="0.2">
      <c r="A10" s="11" t="s">
        <v>14</v>
      </c>
      <c r="B10" s="11">
        <f>B7+B8</f>
        <v>14488</v>
      </c>
      <c r="C10" s="11">
        <f t="shared" ref="C10:E10" si="0">C7+C8</f>
        <v>9260</v>
      </c>
      <c r="D10" s="11">
        <f t="shared" si="0"/>
        <v>10518.9</v>
      </c>
      <c r="E10" s="13">
        <f t="shared" si="0"/>
        <v>7184.1</v>
      </c>
      <c r="F10" s="16"/>
      <c r="G10" s="22"/>
    </row>
    <row r="11" spans="1:9" x14ac:dyDescent="0.2">
      <c r="C11" s="16"/>
    </row>
    <row r="12" spans="1:9" x14ac:dyDescent="0.2">
      <c r="A12" s="8" t="s">
        <v>25</v>
      </c>
      <c r="C12" s="16"/>
      <c r="D12" s="16"/>
    </row>
    <row r="13" spans="1:9" x14ac:dyDescent="0.2">
      <c r="A13" s="12" t="s">
        <v>69</v>
      </c>
      <c r="C13" s="16"/>
    </row>
    <row r="14" spans="1:9" x14ac:dyDescent="0.2">
      <c r="C14" s="16"/>
    </row>
    <row r="16" spans="1:9" x14ac:dyDescent="0.2">
      <c r="A16" s="108" t="s">
        <v>76</v>
      </c>
    </row>
  </sheetData>
  <mergeCells count="3">
    <mergeCell ref="B5:C5"/>
    <mergeCell ref="D5:E5"/>
    <mergeCell ref="A5:A6"/>
  </mergeCells>
  <phoneticPr fontId="0" type="noConversion"/>
  <hyperlinks>
    <hyperlink ref="C1" location="Innhold!A1" display="Innhold og tegnforklaring" xr:uid="{F730CF12-E6F9-4E02-97FC-9C245185E3C2}"/>
  </hyperlinks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H24"/>
  <sheetViews>
    <sheetView showGridLines="0" workbookViewId="0"/>
  </sheetViews>
  <sheetFormatPr baseColWidth="10" defaultColWidth="11.42578125" defaultRowHeight="12.75" x14ac:dyDescent="0.2"/>
  <cols>
    <col min="1" max="1" width="61.5703125" customWidth="1"/>
    <col min="3" max="3" width="24.140625" customWidth="1"/>
    <col min="5" max="5" width="23.5703125" customWidth="1"/>
  </cols>
  <sheetData>
    <row r="1" spans="1:8" x14ac:dyDescent="0.2">
      <c r="A1" s="17" t="s">
        <v>88</v>
      </c>
      <c r="C1" s="62" t="s">
        <v>80</v>
      </c>
    </row>
    <row r="2" spans="1:8" ht="18" x14ac:dyDescent="0.25">
      <c r="A2" s="1" t="s">
        <v>62</v>
      </c>
      <c r="B2" s="4"/>
      <c r="C2" s="4"/>
      <c r="D2" s="4"/>
      <c r="E2" s="4"/>
    </row>
    <row r="3" spans="1:8" ht="15.75" x14ac:dyDescent="0.25">
      <c r="A3" s="18" t="s">
        <v>86</v>
      </c>
      <c r="B3" s="4"/>
      <c r="C3" s="4"/>
      <c r="D3" s="4"/>
      <c r="E3" s="4"/>
    </row>
    <row r="5" spans="1:8" ht="14.25" x14ac:dyDescent="0.2">
      <c r="A5" s="126" t="s">
        <v>19</v>
      </c>
      <c r="B5" s="124" t="s">
        <v>59</v>
      </c>
      <c r="C5" s="124"/>
      <c r="D5" s="125" t="s">
        <v>60</v>
      </c>
      <c r="E5" s="124"/>
      <c r="G5" s="55"/>
    </row>
    <row r="6" spans="1:8" ht="14.25" x14ac:dyDescent="0.2">
      <c r="A6" s="117"/>
      <c r="B6" s="43" t="s">
        <v>14</v>
      </c>
      <c r="C6" s="41" t="s">
        <v>61</v>
      </c>
      <c r="D6" s="41" t="s">
        <v>14</v>
      </c>
      <c r="E6" s="42" t="s">
        <v>61</v>
      </c>
    </row>
    <row r="7" spans="1:8" ht="14.25" customHeight="1" x14ac:dyDescent="0.2">
      <c r="A7" s="19" t="s">
        <v>46</v>
      </c>
      <c r="B7" s="10">
        <v>1570</v>
      </c>
      <c r="C7" s="10">
        <v>875</v>
      </c>
      <c r="D7" s="10">
        <v>1126.4000000000001</v>
      </c>
      <c r="E7" s="14">
        <v>685.7</v>
      </c>
      <c r="F7" s="16"/>
      <c r="G7" s="14"/>
      <c r="H7" s="16"/>
    </row>
    <row r="8" spans="1:8" ht="14.25" customHeight="1" x14ac:dyDescent="0.2">
      <c r="A8" s="19" t="s">
        <v>47</v>
      </c>
      <c r="B8" s="10">
        <v>3165</v>
      </c>
      <c r="C8" s="10">
        <v>2069</v>
      </c>
      <c r="D8" s="10">
        <v>2789</v>
      </c>
      <c r="E8" s="14">
        <v>1974.6</v>
      </c>
      <c r="F8" s="16"/>
      <c r="G8" s="14"/>
      <c r="H8" s="16"/>
    </row>
    <row r="9" spans="1:8" ht="14.25" customHeight="1" x14ac:dyDescent="0.2">
      <c r="A9" s="19" t="s">
        <v>48</v>
      </c>
      <c r="B9" s="10">
        <v>1467</v>
      </c>
      <c r="C9" s="10">
        <v>975</v>
      </c>
      <c r="D9" s="10">
        <v>1266</v>
      </c>
      <c r="E9" s="14">
        <v>890.8</v>
      </c>
      <c r="F9" s="16"/>
      <c r="G9" s="14"/>
      <c r="H9" s="16"/>
    </row>
    <row r="10" spans="1:8" ht="14.25" customHeight="1" x14ac:dyDescent="0.2">
      <c r="A10" s="19" t="s">
        <v>49</v>
      </c>
      <c r="B10" s="10">
        <v>1110</v>
      </c>
      <c r="C10" s="10">
        <v>845</v>
      </c>
      <c r="D10" s="10">
        <v>1020.9</v>
      </c>
      <c r="E10" s="14">
        <v>789.7</v>
      </c>
      <c r="F10" s="16"/>
      <c r="G10" s="14"/>
      <c r="H10" s="16"/>
    </row>
    <row r="11" spans="1:8" ht="14.25" x14ac:dyDescent="0.2">
      <c r="A11" s="20" t="s">
        <v>50</v>
      </c>
      <c r="B11" s="11">
        <f>SUM(B7:B10)</f>
        <v>7312</v>
      </c>
      <c r="C11" s="11">
        <f t="shared" ref="C11:E11" si="0">SUM(C7:C10)</f>
        <v>4764</v>
      </c>
      <c r="D11" s="11">
        <f t="shared" si="0"/>
        <v>6202.2999999999993</v>
      </c>
      <c r="E11" s="13">
        <f t="shared" si="0"/>
        <v>4340.8</v>
      </c>
      <c r="F11" s="16"/>
      <c r="G11" s="14"/>
      <c r="H11" s="16"/>
    </row>
    <row r="12" spans="1:8" ht="14.25" x14ac:dyDescent="0.2">
      <c r="A12" s="19" t="s">
        <v>51</v>
      </c>
      <c r="B12" s="10">
        <v>2012</v>
      </c>
      <c r="C12" s="10">
        <v>1221</v>
      </c>
      <c r="D12" s="10">
        <v>906</v>
      </c>
      <c r="E12" s="14">
        <v>531</v>
      </c>
      <c r="F12" s="16"/>
      <c r="G12" s="14"/>
      <c r="H12" s="16"/>
    </row>
    <row r="13" spans="1:8" ht="14.25" x14ac:dyDescent="0.2">
      <c r="A13" s="19" t="s">
        <v>52</v>
      </c>
      <c r="B13" s="10">
        <v>5164</v>
      </c>
      <c r="C13" s="10">
        <v>3275</v>
      </c>
      <c r="D13" s="10">
        <v>3410.7</v>
      </c>
      <c r="E13" s="14">
        <v>2312.3000000000002</v>
      </c>
      <c r="F13" s="16"/>
      <c r="G13" s="14"/>
      <c r="H13" s="16"/>
    </row>
    <row r="14" spans="1:8" x14ac:dyDescent="0.2">
      <c r="A14" s="20" t="s">
        <v>14</v>
      </c>
      <c r="B14" s="11">
        <f>B11+B12+B13</f>
        <v>14488</v>
      </c>
      <c r="C14" s="11">
        <f t="shared" ref="C14:E14" si="1">C11+C12+C13</f>
        <v>9260</v>
      </c>
      <c r="D14" s="11">
        <f t="shared" si="1"/>
        <v>10519</v>
      </c>
      <c r="E14" s="13">
        <f t="shared" si="1"/>
        <v>7184.1</v>
      </c>
      <c r="F14" s="16"/>
      <c r="G14" s="13"/>
      <c r="H14" s="16"/>
    </row>
    <row r="15" spans="1:8" x14ac:dyDescent="0.2">
      <c r="A15" s="4"/>
      <c r="C15" s="16"/>
    </row>
    <row r="16" spans="1:8" x14ac:dyDescent="0.2">
      <c r="A16" s="8" t="s">
        <v>53</v>
      </c>
    </row>
    <row r="17" spans="1:1" x14ac:dyDescent="0.2">
      <c r="A17" s="8" t="s">
        <v>54</v>
      </c>
    </row>
    <row r="18" spans="1:1" x14ac:dyDescent="0.2">
      <c r="A18" s="8" t="s">
        <v>55</v>
      </c>
    </row>
    <row r="19" spans="1:1" x14ac:dyDescent="0.2">
      <c r="A19" s="12" t="s">
        <v>69</v>
      </c>
    </row>
    <row r="22" spans="1:1" x14ac:dyDescent="0.2">
      <c r="A22" t="s">
        <v>73</v>
      </c>
    </row>
    <row r="23" spans="1:1" x14ac:dyDescent="0.2">
      <c r="A23" t="s">
        <v>79</v>
      </c>
    </row>
    <row r="24" spans="1:1" x14ac:dyDescent="0.2">
      <c r="A24" t="s">
        <v>75</v>
      </c>
    </row>
  </sheetData>
  <mergeCells count="3">
    <mergeCell ref="D5:E5"/>
    <mergeCell ref="B5:C5"/>
    <mergeCell ref="A5:A6"/>
  </mergeCells>
  <phoneticPr fontId="0" type="noConversion"/>
  <hyperlinks>
    <hyperlink ref="C1" location="Innhold!A1" display="Innhold og tegnforklaring" xr:uid="{EF45371E-049C-4014-9D7E-EA8D7A7E4383}"/>
  </hyperlinks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98EC6D-6925-4720-82E9-2DDA4E378665}">
  <dimension ref="A1:T27"/>
  <sheetViews>
    <sheetView tabSelected="1" zoomScaleNormal="100" workbookViewId="0">
      <selection activeCell="B24" sqref="B24"/>
    </sheetView>
  </sheetViews>
  <sheetFormatPr baseColWidth="10" defaultColWidth="11.42578125" defaultRowHeight="15" x14ac:dyDescent="0.25"/>
  <cols>
    <col min="1" max="1" width="54.28515625" style="64" customWidth="1"/>
    <col min="2" max="4" width="8.7109375" style="64" customWidth="1"/>
    <col min="5" max="5" width="11.42578125" style="64"/>
    <col min="6" max="8" width="8.7109375" style="64" customWidth="1"/>
    <col min="9" max="16384" width="11.42578125" style="64"/>
  </cols>
  <sheetData>
    <row r="1" spans="1:20" x14ac:dyDescent="0.25">
      <c r="A1" s="17" t="s">
        <v>88</v>
      </c>
      <c r="C1" s="62" t="s">
        <v>80</v>
      </c>
    </row>
    <row r="2" spans="1:20" ht="18" x14ac:dyDescent="0.25">
      <c r="A2" s="82" t="s">
        <v>63</v>
      </c>
    </row>
    <row r="3" spans="1:20" ht="15.75" x14ac:dyDescent="0.25">
      <c r="A3" s="81" t="s">
        <v>87</v>
      </c>
    </row>
    <row r="5" spans="1:20" x14ac:dyDescent="0.25">
      <c r="A5" s="80"/>
      <c r="B5" s="128" t="s">
        <v>64</v>
      </c>
      <c r="C5" s="129"/>
      <c r="D5" s="129"/>
      <c r="E5" s="130"/>
      <c r="F5" s="128" t="s">
        <v>65</v>
      </c>
      <c r="G5" s="129"/>
      <c r="H5" s="129"/>
      <c r="I5" s="129"/>
    </row>
    <row r="6" spans="1:20" x14ac:dyDescent="0.25">
      <c r="A6" s="79"/>
      <c r="B6" s="78" t="s">
        <v>14</v>
      </c>
      <c r="C6" s="77" t="s">
        <v>66</v>
      </c>
      <c r="D6" s="77" t="s">
        <v>67</v>
      </c>
      <c r="E6" s="76" t="s">
        <v>68</v>
      </c>
      <c r="F6" s="78" t="s">
        <v>14</v>
      </c>
      <c r="G6" s="77" t="s">
        <v>66</v>
      </c>
      <c r="H6" s="77" t="s">
        <v>67</v>
      </c>
      <c r="I6" s="76" t="s">
        <v>68</v>
      </c>
    </row>
    <row r="7" spans="1:20" x14ac:dyDescent="0.25">
      <c r="A7" s="75" t="s">
        <v>46</v>
      </c>
      <c r="B7" s="73">
        <f>C7+D7</f>
        <v>650</v>
      </c>
      <c r="C7" s="73">
        <v>337</v>
      </c>
      <c r="D7" s="73">
        <v>313</v>
      </c>
      <c r="E7" s="72">
        <f>C7/B7</f>
        <v>0.51846153846153842</v>
      </c>
      <c r="F7" s="74">
        <f>G7+H7</f>
        <v>225</v>
      </c>
      <c r="G7" s="73">
        <v>129</v>
      </c>
      <c r="H7" s="73">
        <v>96</v>
      </c>
      <c r="I7" s="72">
        <f>G7/F7</f>
        <v>0.57333333333333336</v>
      </c>
      <c r="K7" s="65"/>
      <c r="L7" s="65"/>
      <c r="M7" s="65"/>
      <c r="N7" s="65"/>
      <c r="O7" s="65"/>
      <c r="P7" s="84"/>
      <c r="Q7" s="65"/>
      <c r="R7" s="65"/>
      <c r="S7" s="65"/>
      <c r="T7" s="84"/>
    </row>
    <row r="8" spans="1:20" x14ac:dyDescent="0.25">
      <c r="A8" s="75" t="s">
        <v>47</v>
      </c>
      <c r="B8" s="73">
        <f t="shared" ref="B8:B13" si="0">C8+D8</f>
        <v>1367</v>
      </c>
      <c r="C8" s="73">
        <v>387</v>
      </c>
      <c r="D8" s="73">
        <v>980</v>
      </c>
      <c r="E8" s="72">
        <f t="shared" ref="E8:E14" si="1">C8/B8</f>
        <v>0.2831016825164594</v>
      </c>
      <c r="F8" s="74">
        <f t="shared" ref="F8:F10" si="2">G8+H8</f>
        <v>702</v>
      </c>
      <c r="G8" s="73">
        <v>235</v>
      </c>
      <c r="H8" s="73">
        <v>467</v>
      </c>
      <c r="I8" s="72">
        <f t="shared" ref="I8:I14" si="3">G8/F8</f>
        <v>0.33475783475783477</v>
      </c>
      <c r="K8" s="65"/>
      <c r="L8" s="65"/>
      <c r="M8" s="65"/>
      <c r="N8" s="65"/>
      <c r="O8" s="65"/>
      <c r="P8" s="84"/>
      <c r="Q8" s="65"/>
      <c r="R8" s="65"/>
      <c r="S8" s="65"/>
      <c r="T8" s="84"/>
    </row>
    <row r="9" spans="1:20" x14ac:dyDescent="0.25">
      <c r="A9" s="75" t="s">
        <v>48</v>
      </c>
      <c r="B9" s="73">
        <f t="shared" si="0"/>
        <v>699</v>
      </c>
      <c r="C9" s="73">
        <v>319</v>
      </c>
      <c r="D9" s="73">
        <v>380</v>
      </c>
      <c r="E9" s="72">
        <f t="shared" si="1"/>
        <v>0.4563662374821173</v>
      </c>
      <c r="F9" s="74">
        <f t="shared" si="2"/>
        <v>276</v>
      </c>
      <c r="G9" s="73">
        <v>142</v>
      </c>
      <c r="H9" s="73">
        <v>134</v>
      </c>
      <c r="I9" s="72">
        <f t="shared" si="3"/>
        <v>0.51449275362318836</v>
      </c>
      <c r="K9" s="65"/>
      <c r="L9" s="65"/>
      <c r="M9" s="65"/>
      <c r="N9" s="65"/>
      <c r="O9" s="65"/>
      <c r="P9" s="84"/>
      <c r="Q9" s="65"/>
      <c r="R9" s="65"/>
      <c r="S9" s="65"/>
      <c r="T9" s="84"/>
    </row>
    <row r="10" spans="1:20" x14ac:dyDescent="0.25">
      <c r="A10" s="75" t="s">
        <v>49</v>
      </c>
      <c r="B10" s="73">
        <f t="shared" si="0"/>
        <v>585</v>
      </c>
      <c r="C10" s="73">
        <v>319</v>
      </c>
      <c r="D10" s="73">
        <v>266</v>
      </c>
      <c r="E10" s="72">
        <f t="shared" si="1"/>
        <v>0.54529914529914525</v>
      </c>
      <c r="F10" s="74">
        <f t="shared" si="2"/>
        <v>260</v>
      </c>
      <c r="G10" s="73">
        <v>147</v>
      </c>
      <c r="H10" s="73">
        <v>113</v>
      </c>
      <c r="I10" s="72">
        <f t="shared" si="3"/>
        <v>0.56538461538461537</v>
      </c>
      <c r="K10" s="65"/>
      <c r="L10" s="65"/>
      <c r="M10" s="65"/>
      <c r="N10" s="65"/>
      <c r="O10" s="65"/>
      <c r="P10" s="84"/>
      <c r="Q10" s="65"/>
      <c r="R10" s="65"/>
      <c r="S10" s="65"/>
      <c r="T10" s="84"/>
    </row>
    <row r="11" spans="1:20" x14ac:dyDescent="0.25">
      <c r="A11" s="71" t="s">
        <v>50</v>
      </c>
      <c r="B11" s="69">
        <f>SUM(B7:B10)</f>
        <v>3301</v>
      </c>
      <c r="C11" s="69">
        <f t="shared" ref="C11:D11" si="4">SUM(C7:C10)</f>
        <v>1362</v>
      </c>
      <c r="D11" s="69">
        <f t="shared" si="4"/>
        <v>1939</v>
      </c>
      <c r="E11" s="68">
        <f t="shared" si="1"/>
        <v>0.41260224174492577</v>
      </c>
      <c r="F11" s="70">
        <f>SUM(F7:F10)</f>
        <v>1463</v>
      </c>
      <c r="G11" s="69">
        <f t="shared" ref="G11:H11" si="5">SUM(G7:G10)</f>
        <v>653</v>
      </c>
      <c r="H11" s="69">
        <f t="shared" si="5"/>
        <v>810</v>
      </c>
      <c r="I11" s="68">
        <f t="shared" si="3"/>
        <v>0.44634313055365687</v>
      </c>
      <c r="K11" s="65"/>
      <c r="L11" s="65"/>
      <c r="M11" s="65"/>
      <c r="N11" s="65"/>
      <c r="O11" s="65"/>
      <c r="P11" s="84"/>
      <c r="Q11" s="65"/>
      <c r="R11" s="65"/>
      <c r="S11" s="65"/>
      <c r="T11" s="84"/>
    </row>
    <row r="12" spans="1:20" x14ac:dyDescent="0.25">
      <c r="A12" s="75" t="s">
        <v>51</v>
      </c>
      <c r="B12" s="73">
        <f t="shared" si="0"/>
        <v>564</v>
      </c>
      <c r="C12" s="73">
        <v>322</v>
      </c>
      <c r="D12" s="73">
        <v>242</v>
      </c>
      <c r="E12" s="72">
        <f t="shared" si="1"/>
        <v>0.57092198581560283</v>
      </c>
      <c r="F12" s="74">
        <f t="shared" ref="F12:F13" si="6">G12+H12</f>
        <v>657</v>
      </c>
      <c r="G12" s="73">
        <v>408</v>
      </c>
      <c r="H12" s="73">
        <v>249</v>
      </c>
      <c r="I12" s="72">
        <f t="shared" si="3"/>
        <v>0.62100456621004563</v>
      </c>
      <c r="K12" s="65"/>
      <c r="L12" s="65"/>
      <c r="M12" s="65"/>
      <c r="N12" s="65"/>
      <c r="O12" s="65"/>
      <c r="P12" s="84"/>
      <c r="Q12" s="65"/>
      <c r="R12" s="65"/>
      <c r="S12" s="65"/>
      <c r="T12" s="84"/>
    </row>
    <row r="13" spans="1:20" x14ac:dyDescent="0.25">
      <c r="A13" s="75" t="s">
        <v>52</v>
      </c>
      <c r="B13" s="73">
        <f t="shared" si="0"/>
        <v>1720</v>
      </c>
      <c r="C13" s="73">
        <v>749</v>
      </c>
      <c r="D13" s="73">
        <v>971</v>
      </c>
      <c r="E13" s="72">
        <f t="shared" si="1"/>
        <v>0.43546511627906975</v>
      </c>
      <c r="F13" s="74">
        <f t="shared" si="6"/>
        <v>1555</v>
      </c>
      <c r="G13" s="73">
        <v>817</v>
      </c>
      <c r="H13" s="73">
        <v>738</v>
      </c>
      <c r="I13" s="72">
        <f t="shared" si="3"/>
        <v>0.52540192926045015</v>
      </c>
      <c r="K13" s="65"/>
      <c r="L13" s="65"/>
      <c r="M13" s="65"/>
      <c r="N13" s="65"/>
      <c r="O13" s="65"/>
      <c r="P13" s="84"/>
      <c r="Q13" s="65"/>
      <c r="R13" s="65"/>
      <c r="S13" s="65"/>
      <c r="T13" s="84"/>
    </row>
    <row r="14" spans="1:20" x14ac:dyDescent="0.25">
      <c r="A14" s="71" t="s">
        <v>14</v>
      </c>
      <c r="B14" s="69">
        <f>B11+B12+B13</f>
        <v>5585</v>
      </c>
      <c r="C14" s="69">
        <f t="shared" ref="C14:D14" si="7">C11+C12+C13</f>
        <v>2433</v>
      </c>
      <c r="D14" s="69">
        <f t="shared" si="7"/>
        <v>3152</v>
      </c>
      <c r="E14" s="68">
        <f t="shared" si="1"/>
        <v>0.43563115487914056</v>
      </c>
      <c r="F14" s="70">
        <f>F11+F12+F13</f>
        <v>3675</v>
      </c>
      <c r="G14" s="69">
        <f t="shared" ref="G14" si="8">G11+G12+G13</f>
        <v>1878</v>
      </c>
      <c r="H14" s="69">
        <f t="shared" ref="H14" si="9">H11+H12+H13</f>
        <v>1797</v>
      </c>
      <c r="I14" s="68">
        <f t="shared" si="3"/>
        <v>0.51102040816326533</v>
      </c>
      <c r="K14" s="65"/>
      <c r="L14" s="65"/>
      <c r="M14" s="65"/>
      <c r="N14" s="65"/>
      <c r="O14" s="65"/>
      <c r="P14" s="84"/>
      <c r="Q14" s="65"/>
      <c r="R14" s="65"/>
      <c r="S14" s="65"/>
      <c r="T14" s="84"/>
    </row>
    <row r="15" spans="1:20" x14ac:dyDescent="0.25">
      <c r="A15" s="67"/>
    </row>
    <row r="16" spans="1:20" x14ac:dyDescent="0.25">
      <c r="A16" s="66" t="s">
        <v>53</v>
      </c>
      <c r="F16" s="65"/>
    </row>
    <row r="17" spans="1:3" x14ac:dyDescent="0.25">
      <c r="A17" s="66" t="s">
        <v>54</v>
      </c>
    </row>
    <row r="18" spans="1:3" x14ac:dyDescent="0.25">
      <c r="A18" s="66" t="s">
        <v>55</v>
      </c>
    </row>
    <row r="19" spans="1:3" x14ac:dyDescent="0.25">
      <c r="A19" s="12" t="s">
        <v>24</v>
      </c>
    </row>
    <row r="21" spans="1:3" x14ac:dyDescent="0.25">
      <c r="A21" s="107"/>
    </row>
    <row r="22" spans="1:3" x14ac:dyDescent="0.25">
      <c r="A22" s="108" t="s">
        <v>76</v>
      </c>
    </row>
    <row r="27" spans="1:3" x14ac:dyDescent="0.25">
      <c r="A27" s="65"/>
      <c r="B27" s="65"/>
      <c r="C27" s="65"/>
    </row>
  </sheetData>
  <mergeCells count="2">
    <mergeCell ref="F5:I5"/>
    <mergeCell ref="B5:E5"/>
  </mergeCells>
  <hyperlinks>
    <hyperlink ref="C1" location="Innhold!A1" display="Innhold og tegnforklaring" xr:uid="{382A0858-9B3E-4EAE-A590-3E34EBEFE8CF}"/>
  </hyperlinks>
  <pageMargins left="0.70866141732283472" right="0.70866141732283472" top="0.74803149606299213" bottom="0.74803149606299213" header="0.31496062992125984" footer="0.31496062992125984"/>
  <pageSetup paperSize="9" orientation="landscape" horizontalDpi="4294967295" verticalDpi="4294967295" r:id="rId1"/>
  <ignoredErrors>
    <ignoredError sqref="B11:F11 D14:E14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B797681BE48184982EEFE47675BD1E3" ma:contentTypeVersion="16" ma:contentTypeDescription="Opprett et nytt dokument." ma:contentTypeScope="" ma:versionID="0d8606efd1ab8efe3ebff6a6e3fe73a9">
  <xsd:schema xmlns:xsd="http://www.w3.org/2001/XMLSchema" xmlns:xs="http://www.w3.org/2001/XMLSchema" xmlns:p="http://schemas.microsoft.com/office/2006/metadata/properties" xmlns:ns2="54f8c99b-f2b5-46dc-87de-a4b4c4476c4c" xmlns:ns3="3f99d5c4-b9f2-49ea-be39-e160b64a2a8f" targetNamespace="http://schemas.microsoft.com/office/2006/metadata/properties" ma:root="true" ma:fieldsID="50cc41ad2760bedfc91a494b40dddcfb" ns2:_="" ns3:_="">
    <xsd:import namespace="54f8c99b-f2b5-46dc-87de-a4b4c4476c4c"/>
    <xsd:import namespace="3f99d5c4-b9f2-49ea-be39-e160b64a2a8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f8c99b-f2b5-46dc-87de-a4b4c4476c4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3" nillable="true" ma:taxonomy="true" ma:internalName="lcf76f155ced4ddcb4097134ff3c332f" ma:taxonomyFieldName="MediaServiceImageTags" ma:displayName="Bildemerkelapper" ma:readOnly="false" ma:fieldId="{5cf76f15-5ced-4ddc-b409-7134ff3c332f}" ma:taxonomyMulti="true" ma:sspId="26cff002-41dc-47c6-9720-c7756c5075c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99d5c4-b9f2-49ea-be39-e160b64a2a8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4f8c99b-f2b5-46dc-87de-a4b4c4476c4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B1BB3780-942C-43C9-BEC9-0840ACBFE60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29139D7-1F39-470B-A537-F860A5DF2FBC}"/>
</file>

<file path=customXml/itemProps3.xml><?xml version="1.0" encoding="utf-8"?>
<ds:datastoreItem xmlns:ds="http://schemas.openxmlformats.org/officeDocument/2006/customXml" ds:itemID="{8575A37C-FB1E-4573-9B78-9503541EB4DC}">
  <ds:schemaRefs>
    <ds:schemaRef ds:uri="http://www.w3.org/XML/1998/namespace"/>
    <ds:schemaRef ds:uri="http://purl.org/dc/elements/1.1/"/>
    <ds:schemaRef ds:uri="http://purl.org/dc/dcmitype/"/>
    <ds:schemaRef ds:uri="3407ef35-851a-4d86-a1b5-b66f49498b93"/>
    <ds:schemaRef ds:uri="http://schemas.microsoft.com/office/2006/documentManagement/types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b805bb67-f887-49c7-94c5-40a00613c170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8</vt:i4>
      </vt:variant>
      <vt:variant>
        <vt:lpstr>Navngitte områder</vt:lpstr>
      </vt:variant>
      <vt:variant>
        <vt:i4>6</vt:i4>
      </vt:variant>
    </vt:vector>
  </HeadingPairs>
  <TitlesOfParts>
    <vt:vector size="14" baseType="lpstr">
      <vt:lpstr>Innhold</vt:lpstr>
      <vt:lpstr>A.8.1</vt:lpstr>
      <vt:lpstr>A.8.2</vt:lpstr>
      <vt:lpstr>A.8.3</vt:lpstr>
      <vt:lpstr>A.8.4</vt:lpstr>
      <vt:lpstr>A.8.5</vt:lpstr>
      <vt:lpstr>A.8.6</vt:lpstr>
      <vt:lpstr>A.8.7</vt:lpstr>
      <vt:lpstr>A.8.1!Utskriftsområde</vt:lpstr>
      <vt:lpstr>A.8.2!Utskriftsområde</vt:lpstr>
      <vt:lpstr>A.8.3!Utskriftsområde</vt:lpstr>
      <vt:lpstr>A.8.4!Utskriftsområde</vt:lpstr>
      <vt:lpstr>A.8.5!Utskriftsområde</vt:lpstr>
      <vt:lpstr>A.8.6!Utskriftsområde</vt:lpstr>
    </vt:vector>
  </TitlesOfParts>
  <Manager/>
  <Company>NIFU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Bo</dc:creator>
  <cp:keywords/>
  <dc:description/>
  <cp:lastModifiedBy>Wendt, Kaja Kathrine</cp:lastModifiedBy>
  <cp:revision/>
  <cp:lastPrinted>2024-03-11T08:21:35Z</cp:lastPrinted>
  <dcterms:created xsi:type="dcterms:W3CDTF">2001-02-28T14:51:35Z</dcterms:created>
  <dcterms:modified xsi:type="dcterms:W3CDTF">2025-05-08T10:49:16Z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0x0101002B797681BE48184982EEFE47675BD1E3</vt:lpwstr>
  </property>
  <property fmtid="{D5CDD505-2E9C-101B-9397-08002B2CF9AE}" pid="3" name="MediaServiceImageTags">
    <vt:lpwstr/>
  </property>
</Properties>
</file>